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2012pfa\2025. ÉVI KÖLTSÉGVETÉS TERVEZÉS\Cikó\"/>
    </mc:Choice>
  </mc:AlternateContent>
  <xr:revisionPtr revIDLastSave="0" documentId="13_ncr:1_{296E134D-FE31-4BEA-8C80-3157E80F4D32}" xr6:coauthVersionLast="47" xr6:coauthVersionMax="47" xr10:uidLastSave="{00000000-0000-0000-0000-000000000000}"/>
  <bookViews>
    <workbookView xWindow="-120" yWindow="-120" windowWidth="29040" windowHeight="15840" tabRatio="753" activeTab="2" xr2:uid="{00000000-000D-0000-FFFF-FFFF00000000}"/>
  </bookViews>
  <sheets>
    <sheet name="I. mérleg  " sheetId="118" r:id="rId1"/>
    <sheet name="I.A.mérleg " sheetId="119" r:id="rId2"/>
    <sheet name="1.Cikói Társ.bevét-kiad" sheetId="117" r:id="rId3"/>
    <sheet name="2. Előir.felh. " sheetId="115" r:id="rId4"/>
    <sheet name="3.Középtávú terv" sheetId="121" r:id="rId5"/>
    <sheet name="4.likviditási terv" sheetId="122" r:id="rId6"/>
    <sheet name="5. Áthúzódó" sheetId="123" r:id="rId7"/>
  </sheets>
  <externalReferences>
    <externalReference r:id="rId8"/>
  </externalReferences>
  <definedNames>
    <definedName name="_xlnm._FilterDatabase" localSheetId="1" hidden="1">'I.A.mérleg '!#REF!</definedName>
    <definedName name="a1N791">#REF!</definedName>
    <definedName name="a1N7912" localSheetId="3">#REF!</definedName>
    <definedName name="a1N7912">#REF!</definedName>
    <definedName name="koltsegvetes_1" localSheetId="3">#REF!</definedName>
    <definedName name="koltsegvetes_1">#REF!</definedName>
    <definedName name="Létszám" localSheetId="3">#REF!</definedName>
    <definedName name="Létszám">#REF!</definedName>
    <definedName name="Létszám1" localSheetId="3">#REF!</definedName>
    <definedName name="Létszám1">#REF!</definedName>
    <definedName name="_xlnm.Print_Titles">#REF!</definedName>
    <definedName name="_xlnm.Print_Area" localSheetId="2">'1.Cikói Társ.bevét-kiad'!$A$1:$I$123</definedName>
    <definedName name="_xlnm.Print_Area" localSheetId="3">'2. Előir.felh. '!$A$1:$V$25</definedName>
    <definedName name="_xlnm.Print_Area" localSheetId="5">'4.likviditási terv'!$A$1:$N$29</definedName>
    <definedName name="rt">#REF!</definedName>
    <definedName name="Z_02835DE9_47C9_4E44_A41D_B640060429E4_.wvu.Cols" localSheetId="1" hidden="1">'I.A.mérleg '!#REF!,'I.A.mérleg '!#REF!</definedName>
    <definedName name="Z_02835DE9_47C9_4E44_A41D_B640060429E4_.wvu.FilterData" localSheetId="1" hidden="1">'I.A.mérleg '!#REF!</definedName>
    <definedName name="Z_02835DE9_47C9_4E44_A41D_B640060429E4_.wvu.PrintArea" localSheetId="3" hidden="1">'2. Előir.felh. '!$A$3:$M$25</definedName>
    <definedName name="Z_02835DE9_47C9_4E44_A41D_B640060429E4_.wvu.PrintArea" localSheetId="1" hidden="1">'I.A.mérleg '!#REF!</definedName>
    <definedName name="Z_02835DE9_47C9_4E44_A41D_B640060429E4_.wvu.Rows" localSheetId="1" hidden="1">'I.A.mérleg '!#REF!,'I.A.mérleg '!#REF!,'I.A.mérleg '!#REF!,'I.A.mérleg '!#REF!</definedName>
    <definedName name="zjd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22" l="1"/>
  <c r="E8" i="121"/>
  <c r="D8" i="121"/>
  <c r="C8" i="121"/>
  <c r="F101" i="117"/>
  <c r="C18" i="121"/>
  <c r="D18" i="121" s="1"/>
  <c r="E18" i="121" s="1"/>
  <c r="C7" i="121"/>
  <c r="D7" i="121" s="1"/>
  <c r="E7" i="121" s="1"/>
  <c r="P8" i="122" l="1"/>
  <c r="N19" i="115" l="1"/>
  <c r="N18" i="115"/>
  <c r="I120" i="117"/>
  <c r="I121" i="117" s="1"/>
  <c r="I113" i="117"/>
  <c r="I110" i="117"/>
  <c r="I96" i="117"/>
  <c r="I101" i="117" s="1"/>
  <c r="I81" i="117"/>
  <c r="I73" i="117"/>
  <c r="I66" i="117"/>
  <c r="I61" i="117"/>
  <c r="I46" i="117"/>
  <c r="I67" i="117" s="1"/>
  <c r="I36" i="117"/>
  <c r="I32" i="117"/>
  <c r="I16" i="117"/>
  <c r="I20" i="117" s="1"/>
  <c r="G120" i="117"/>
  <c r="G121" i="117" s="1"/>
  <c r="H120" i="117"/>
  <c r="H121" i="117" s="1"/>
  <c r="G113" i="117"/>
  <c r="H113" i="117"/>
  <c r="G110" i="117"/>
  <c r="H110" i="117"/>
  <c r="G101" i="117"/>
  <c r="G96" i="117"/>
  <c r="H96" i="117"/>
  <c r="H101" i="117" s="1"/>
  <c r="G81" i="117"/>
  <c r="H81" i="117"/>
  <c r="G73" i="117"/>
  <c r="H73" i="117"/>
  <c r="G66" i="117"/>
  <c r="H66" i="117"/>
  <c r="G61" i="117"/>
  <c r="H61" i="117"/>
  <c r="H67" i="117" s="1"/>
  <c r="G46" i="117"/>
  <c r="H46" i="117"/>
  <c r="G36" i="117"/>
  <c r="H36" i="117"/>
  <c r="G32" i="117"/>
  <c r="H32" i="117"/>
  <c r="G16" i="117"/>
  <c r="G20" i="117" s="1"/>
  <c r="H16" i="117"/>
  <c r="H20" i="117" s="1"/>
  <c r="H38" i="117" s="1"/>
  <c r="H68" i="117" s="1"/>
  <c r="H74" i="117" s="1"/>
  <c r="E27" i="122"/>
  <c r="M27" i="122"/>
  <c r="L27" i="122"/>
  <c r="K27" i="122"/>
  <c r="J27" i="122"/>
  <c r="I27" i="122"/>
  <c r="H27" i="122"/>
  <c r="G27" i="122"/>
  <c r="F27" i="122"/>
  <c r="D27" i="122"/>
  <c r="C27" i="122"/>
  <c r="B27" i="122"/>
  <c r="N26" i="122"/>
  <c r="N25" i="122"/>
  <c r="N24" i="122"/>
  <c r="N23" i="122"/>
  <c r="N22" i="122"/>
  <c r="N21" i="122"/>
  <c r="N20" i="122"/>
  <c r="N19" i="122"/>
  <c r="N18" i="122"/>
  <c r="M16" i="122"/>
  <c r="L16" i="122"/>
  <c r="K16" i="122"/>
  <c r="J16" i="122"/>
  <c r="I16" i="122"/>
  <c r="H16" i="122"/>
  <c r="G16" i="122"/>
  <c r="F16" i="122"/>
  <c r="E16" i="122"/>
  <c r="D16" i="122"/>
  <c r="C16" i="122"/>
  <c r="B16" i="122"/>
  <c r="N15" i="122"/>
  <c r="N14" i="122"/>
  <c r="N13" i="122"/>
  <c r="N12" i="122"/>
  <c r="N11" i="122"/>
  <c r="N10" i="122"/>
  <c r="N9" i="122"/>
  <c r="N8" i="122"/>
  <c r="B6" i="121"/>
  <c r="C6" i="121" s="1"/>
  <c r="D6" i="121" s="1"/>
  <c r="E6" i="121" s="1"/>
  <c r="B10" i="121"/>
  <c r="C10" i="121" s="1"/>
  <c r="C13" i="121" s="1"/>
  <c r="B12" i="121"/>
  <c r="D12" i="121"/>
  <c r="E12" i="121" s="1"/>
  <c r="F18" i="121"/>
  <c r="D27" i="121"/>
  <c r="E27" i="121" s="1"/>
  <c r="N6" i="115"/>
  <c r="O6" i="115"/>
  <c r="O14" i="115" s="1"/>
  <c r="Q6" i="115"/>
  <c r="Q14" i="115" s="1"/>
  <c r="S6" i="115"/>
  <c r="S14" i="115" s="1"/>
  <c r="U6" i="115"/>
  <c r="N7" i="115"/>
  <c r="S7" i="115"/>
  <c r="N8" i="115"/>
  <c r="P8" i="115" s="1"/>
  <c r="R8" i="115" s="1"/>
  <c r="T8" i="115" s="1"/>
  <c r="V8" i="115" s="1"/>
  <c r="N9" i="115"/>
  <c r="P9" i="115" s="1"/>
  <c r="R9" i="115" s="1"/>
  <c r="T9" i="115" s="1"/>
  <c r="V9" i="115" s="1"/>
  <c r="N10" i="115"/>
  <c r="P10" i="115" s="1"/>
  <c r="R10" i="115" s="1"/>
  <c r="T10" i="115" s="1"/>
  <c r="V10" i="115" s="1"/>
  <c r="N11" i="115"/>
  <c r="P11" i="115" s="1"/>
  <c r="R11" i="115" s="1"/>
  <c r="T11" i="115" s="1"/>
  <c r="V11" i="115" s="1"/>
  <c r="N12" i="115"/>
  <c r="P12" i="115" s="1"/>
  <c r="R12" i="115" s="1"/>
  <c r="T12" i="115" s="1"/>
  <c r="V12" i="115" s="1"/>
  <c r="N13" i="115"/>
  <c r="P13" i="115" s="1"/>
  <c r="Q13" i="115"/>
  <c r="U13" i="115"/>
  <c r="B14" i="115"/>
  <c r="C14" i="115"/>
  <c r="D14" i="115"/>
  <c r="E14" i="115"/>
  <c r="F14" i="115"/>
  <c r="G14" i="115"/>
  <c r="H14" i="115"/>
  <c r="I14" i="115"/>
  <c r="J14" i="115"/>
  <c r="K14" i="115"/>
  <c r="L14" i="115"/>
  <c r="M14" i="115"/>
  <c r="U14" i="115"/>
  <c r="N16" i="115"/>
  <c r="O16" i="115"/>
  <c r="O25" i="115" s="1"/>
  <c r="Q16" i="115"/>
  <c r="S16" i="115"/>
  <c r="U16" i="115"/>
  <c r="U25" i="115" s="1"/>
  <c r="N17" i="115"/>
  <c r="P17" i="115" s="1"/>
  <c r="R17" i="115" s="1"/>
  <c r="T17" i="115" s="1"/>
  <c r="V17" i="115" s="1"/>
  <c r="O17" i="115"/>
  <c r="Q17" i="115"/>
  <c r="S17" i="115"/>
  <c r="U17" i="115"/>
  <c r="O18" i="115"/>
  <c r="Q18" i="115"/>
  <c r="S18" i="115"/>
  <c r="U18" i="115"/>
  <c r="O19" i="115"/>
  <c r="Q19" i="115"/>
  <c r="S19" i="115"/>
  <c r="U19" i="115"/>
  <c r="N20" i="115"/>
  <c r="P20" i="115" s="1"/>
  <c r="R20" i="115" s="1"/>
  <c r="T20" i="115" s="1"/>
  <c r="V20" i="115" s="1"/>
  <c r="Q20" i="115"/>
  <c r="N21" i="115"/>
  <c r="P21" i="115"/>
  <c r="R21" i="115" s="1"/>
  <c r="T21" i="115" s="1"/>
  <c r="V21" i="115" s="1"/>
  <c r="Q21" i="115"/>
  <c r="N22" i="115"/>
  <c r="P22" i="115" s="1"/>
  <c r="R22" i="115" s="1"/>
  <c r="T22" i="115" s="1"/>
  <c r="V22" i="115" s="1"/>
  <c r="N23" i="115"/>
  <c r="P23" i="115" s="1"/>
  <c r="R23" i="115" s="1"/>
  <c r="S23" i="115"/>
  <c r="N24" i="115"/>
  <c r="P24" i="115" s="1"/>
  <c r="R24" i="115" s="1"/>
  <c r="T24" i="115" s="1"/>
  <c r="V24" i="115" s="1"/>
  <c r="B25" i="115"/>
  <c r="C25" i="115"/>
  <c r="D25" i="115"/>
  <c r="E25" i="115"/>
  <c r="F25" i="115"/>
  <c r="G25" i="115"/>
  <c r="H25" i="115"/>
  <c r="I25" i="115"/>
  <c r="J25" i="115"/>
  <c r="L25" i="115"/>
  <c r="M25" i="115"/>
  <c r="F16" i="117"/>
  <c r="F20" i="117" s="1"/>
  <c r="F32" i="117"/>
  <c r="B6" i="119" s="1"/>
  <c r="D6" i="119" s="1"/>
  <c r="F6" i="119" s="1"/>
  <c r="H6" i="119" s="1"/>
  <c r="J6" i="119" s="1"/>
  <c r="L6" i="119" s="1"/>
  <c r="F36" i="117"/>
  <c r="B7" i="119" s="1"/>
  <c r="B19" i="121"/>
  <c r="C19" i="121" s="1"/>
  <c r="D19" i="121" s="1"/>
  <c r="F46" i="117"/>
  <c r="B14" i="119" s="1"/>
  <c r="F61" i="117"/>
  <c r="F66" i="117"/>
  <c r="F67" i="117" s="1"/>
  <c r="F73" i="117"/>
  <c r="C6" i="118" s="1"/>
  <c r="E6" i="118" s="1"/>
  <c r="G6" i="118" s="1"/>
  <c r="I6" i="118" s="1"/>
  <c r="F81" i="117"/>
  <c r="N5" i="119" s="1"/>
  <c r="P5" i="119" s="1"/>
  <c r="R5" i="119" s="1"/>
  <c r="T5" i="119" s="1"/>
  <c r="V5" i="119" s="1"/>
  <c r="X5" i="119" s="1"/>
  <c r="B5" i="121"/>
  <c r="B9" i="121" s="1"/>
  <c r="F96" i="117"/>
  <c r="F110" i="117"/>
  <c r="F113" i="117"/>
  <c r="F120" i="117"/>
  <c r="F121" i="117" s="1"/>
  <c r="O6" i="118" s="1"/>
  <c r="C5" i="119"/>
  <c r="C10" i="119" s="1"/>
  <c r="E5" i="119"/>
  <c r="E10" i="119" s="1"/>
  <c r="E11" i="119" s="1"/>
  <c r="G5" i="119"/>
  <c r="G10" i="119" s="1"/>
  <c r="I5" i="119"/>
  <c r="I10" i="119" s="1"/>
  <c r="I11" i="119" s="1"/>
  <c r="K5" i="119"/>
  <c r="K10" i="119" s="1"/>
  <c r="O5" i="119"/>
  <c r="Q5" i="119"/>
  <c r="Q10" i="119" s="1"/>
  <c r="S5" i="119"/>
  <c r="S10" i="119" s="1"/>
  <c r="U5" i="119"/>
  <c r="U10" i="119" s="1"/>
  <c r="W5" i="119"/>
  <c r="W10" i="119" s="1"/>
  <c r="C6" i="119"/>
  <c r="E6" i="119"/>
  <c r="G6" i="119"/>
  <c r="I6" i="119"/>
  <c r="K6" i="119"/>
  <c r="N6" i="119"/>
  <c r="P6" i="119" s="1"/>
  <c r="O6" i="119"/>
  <c r="Q6" i="119"/>
  <c r="S6" i="119"/>
  <c r="U6" i="119"/>
  <c r="W6" i="119"/>
  <c r="C7" i="119"/>
  <c r="E7" i="119"/>
  <c r="G7" i="119"/>
  <c r="I7" i="119"/>
  <c r="K7" i="119"/>
  <c r="N7" i="119"/>
  <c r="P7" i="119" s="1"/>
  <c r="O7" i="119"/>
  <c r="Q7" i="119"/>
  <c r="S7" i="119"/>
  <c r="U7" i="119"/>
  <c r="W7" i="119"/>
  <c r="C8" i="119"/>
  <c r="D8" i="119" s="1"/>
  <c r="F8" i="119" s="1"/>
  <c r="J8" i="119"/>
  <c r="L8" i="119" s="1"/>
  <c r="O8" i="119"/>
  <c r="Q8" i="119"/>
  <c r="S8" i="119"/>
  <c r="U8" i="119"/>
  <c r="W8" i="119"/>
  <c r="B9" i="119"/>
  <c r="C9" i="119"/>
  <c r="O10" i="119"/>
  <c r="C14" i="119"/>
  <c r="C17" i="119"/>
  <c r="E14" i="119"/>
  <c r="N14" i="119"/>
  <c r="O14" i="119"/>
  <c r="O17" i="119" s="1"/>
  <c r="Q14" i="119"/>
  <c r="Q17" i="119" s="1"/>
  <c r="S14" i="119"/>
  <c r="U14" i="119"/>
  <c r="U17" i="119" s="1"/>
  <c r="W14" i="119"/>
  <c r="W17" i="119" s="1"/>
  <c r="B15" i="119"/>
  <c r="N15" i="119"/>
  <c r="P15" i="119" s="1"/>
  <c r="R15" i="119" s="1"/>
  <c r="S15" i="119"/>
  <c r="U15" i="119"/>
  <c r="W15" i="119"/>
  <c r="N16" i="119"/>
  <c r="P16" i="119" s="1"/>
  <c r="R16" i="119" s="1"/>
  <c r="S16" i="119"/>
  <c r="U16" i="119"/>
  <c r="W16" i="119"/>
  <c r="G17" i="119"/>
  <c r="I17" i="119"/>
  <c r="I18" i="119" s="1"/>
  <c r="K17" i="119"/>
  <c r="S17" i="119"/>
  <c r="K18" i="119"/>
  <c r="T18" i="119"/>
  <c r="V18" i="119" s="1"/>
  <c r="X18" i="119" s="1"/>
  <c r="P19" i="119"/>
  <c r="D5" i="118"/>
  <c r="D7" i="118" s="1"/>
  <c r="F5" i="118"/>
  <c r="H5" i="118"/>
  <c r="H7" i="118" s="1"/>
  <c r="J5" i="118"/>
  <c r="J7" i="118" s="1"/>
  <c r="L5" i="118"/>
  <c r="L7" i="118"/>
  <c r="P5" i="118"/>
  <c r="P7" i="118" s="1"/>
  <c r="R5" i="118"/>
  <c r="R7" i="118" s="1"/>
  <c r="T5" i="118"/>
  <c r="T7" i="118" s="1"/>
  <c r="V5" i="118"/>
  <c r="X5" i="118"/>
  <c r="X7" i="118" s="1"/>
  <c r="D6" i="118"/>
  <c r="F6" i="118"/>
  <c r="H6" i="118"/>
  <c r="J6" i="118"/>
  <c r="L6" i="118"/>
  <c r="P6" i="118"/>
  <c r="R6" i="118"/>
  <c r="T6" i="118"/>
  <c r="V6" i="118"/>
  <c r="X6" i="118"/>
  <c r="F7" i="118"/>
  <c r="V7" i="118"/>
  <c r="P6" i="115"/>
  <c r="R6" i="115"/>
  <c r="T6" i="115" s="1"/>
  <c r="V6" i="115" s="1"/>
  <c r="K25" i="115"/>
  <c r="S25" i="115"/>
  <c r="F8" i="121"/>
  <c r="P16" i="115"/>
  <c r="R16" i="115" s="1"/>
  <c r="T16" i="115" s="1"/>
  <c r="V16" i="115" s="1"/>
  <c r="D14" i="119"/>
  <c r="D17" i="119" s="1"/>
  <c r="B5" i="119"/>
  <c r="D5" i="119" s="1"/>
  <c r="F5" i="119" s="1"/>
  <c r="H5" i="119" s="1"/>
  <c r="J5" i="119" s="1"/>
  <c r="L5" i="119" s="1"/>
  <c r="D10" i="121"/>
  <c r="E10" i="121" s="1"/>
  <c r="P7" i="115"/>
  <c r="R7" i="115" s="1"/>
  <c r="T7" i="115" s="1"/>
  <c r="V7" i="115" s="1"/>
  <c r="P14" i="119" l="1"/>
  <c r="R14" i="119" s="1"/>
  <c r="F12" i="121"/>
  <c r="T15" i="119"/>
  <c r="V15" i="119" s="1"/>
  <c r="X15" i="119" s="1"/>
  <c r="D9" i="119"/>
  <c r="F9" i="119" s="1"/>
  <c r="G11" i="119"/>
  <c r="E13" i="121"/>
  <c r="K6" i="118"/>
  <c r="M6" i="118" s="1"/>
  <c r="N16" i="122"/>
  <c r="J28" i="122"/>
  <c r="G102" i="117"/>
  <c r="R6" i="119"/>
  <c r="T6" i="119" s="1"/>
  <c r="V6" i="119" s="1"/>
  <c r="X6" i="119" s="1"/>
  <c r="D7" i="119"/>
  <c r="F7" i="119" s="1"/>
  <c r="H7" i="119" s="1"/>
  <c r="J7" i="119" s="1"/>
  <c r="L7" i="119" s="1"/>
  <c r="Q6" i="118"/>
  <c r="S6" i="118" s="1"/>
  <c r="U6" i="118" s="1"/>
  <c r="W6" i="118" s="1"/>
  <c r="Y6" i="118" s="1"/>
  <c r="F14" i="119"/>
  <c r="T16" i="119"/>
  <c r="V16" i="119" s="1"/>
  <c r="X16" i="119" s="1"/>
  <c r="Q25" i="115"/>
  <c r="G38" i="117"/>
  <c r="G68" i="117" s="1"/>
  <c r="G74" i="117" s="1"/>
  <c r="G67" i="117"/>
  <c r="G18" i="119"/>
  <c r="F10" i="121"/>
  <c r="F13" i="121" s="1"/>
  <c r="D13" i="121"/>
  <c r="K11" i="119"/>
  <c r="F102" i="117"/>
  <c r="F114" i="117" s="1"/>
  <c r="F122" i="117" s="1"/>
  <c r="T23" i="115"/>
  <c r="V23" i="115" s="1"/>
  <c r="R13" i="115"/>
  <c r="T13" i="115" s="1"/>
  <c r="V13" i="115" s="1"/>
  <c r="I38" i="117"/>
  <c r="I68" i="117" s="1"/>
  <c r="I74" i="117" s="1"/>
  <c r="I102" i="117"/>
  <c r="B10" i="119"/>
  <c r="F28" i="122"/>
  <c r="E28" i="122"/>
  <c r="N27" i="122"/>
  <c r="B28" i="122"/>
  <c r="C6" i="122" s="1"/>
  <c r="D6" i="122" s="1"/>
  <c r="G28" i="122"/>
  <c r="N14" i="115"/>
  <c r="P14" i="115" s="1"/>
  <c r="R14" i="115" s="1"/>
  <c r="T14" i="115" s="1"/>
  <c r="V14" i="115" s="1"/>
  <c r="N8" i="119"/>
  <c r="P8" i="119" s="1"/>
  <c r="R8" i="119" s="1"/>
  <c r="T8" i="119" s="1"/>
  <c r="V8" i="119" s="1"/>
  <c r="X8" i="119" s="1"/>
  <c r="D10" i="119"/>
  <c r="F10" i="119" s="1"/>
  <c r="H10" i="119" s="1"/>
  <c r="J10" i="119" s="1"/>
  <c r="L10" i="119" s="1"/>
  <c r="G114" i="117"/>
  <c r="G122" i="117" s="1"/>
  <c r="F17" i="119"/>
  <c r="H14" i="119"/>
  <c r="I114" i="117"/>
  <c r="I122" i="117" s="1"/>
  <c r="B17" i="119"/>
  <c r="B18" i="119" s="1"/>
  <c r="F38" i="117"/>
  <c r="F68" i="117" s="1"/>
  <c r="B17" i="121"/>
  <c r="F19" i="121"/>
  <c r="F6" i="121"/>
  <c r="C5" i="121"/>
  <c r="D5" i="121" s="1"/>
  <c r="E5" i="121" s="1"/>
  <c r="E9" i="121" s="1"/>
  <c r="E14" i="121" s="1"/>
  <c r="F27" i="121"/>
  <c r="C18" i="119"/>
  <c r="C28" i="122"/>
  <c r="H28" i="122"/>
  <c r="L28" i="122"/>
  <c r="K28" i="122"/>
  <c r="B16" i="119"/>
  <c r="D16" i="119" s="1"/>
  <c r="R7" i="119"/>
  <c r="T7" i="119" s="1"/>
  <c r="V7" i="119" s="1"/>
  <c r="X7" i="119" s="1"/>
  <c r="D28" i="122"/>
  <c r="I28" i="122"/>
  <c r="M28" i="122"/>
  <c r="P17" i="119"/>
  <c r="D18" i="119" s="1"/>
  <c r="B13" i="121"/>
  <c r="B14" i="121" s="1"/>
  <c r="N17" i="119"/>
  <c r="H102" i="117"/>
  <c r="H114" i="117" s="1"/>
  <c r="H122" i="117" s="1"/>
  <c r="P19" i="115"/>
  <c r="R19" i="115" s="1"/>
  <c r="T19" i="115" s="1"/>
  <c r="V19" i="115" s="1"/>
  <c r="R17" i="119"/>
  <c r="T14" i="119"/>
  <c r="V14" i="119" s="1"/>
  <c r="X14" i="119" s="1"/>
  <c r="C11" i="119"/>
  <c r="N25" i="115"/>
  <c r="P25" i="115" s="1"/>
  <c r="P18" i="115"/>
  <c r="R18" i="115" s="1"/>
  <c r="T18" i="115" s="1"/>
  <c r="V18" i="115" s="1"/>
  <c r="D9" i="121" l="1"/>
  <c r="D14" i="121" s="1"/>
  <c r="B29" i="122"/>
  <c r="C29" i="122" s="1"/>
  <c r="D29" i="122" s="1"/>
  <c r="E29" i="122" s="1"/>
  <c r="F29" i="122" s="1"/>
  <c r="G29" i="122" s="1"/>
  <c r="H29" i="122" s="1"/>
  <c r="I29" i="122" s="1"/>
  <c r="J29" i="122" s="1"/>
  <c r="K29" i="122" s="1"/>
  <c r="L29" i="122" s="1"/>
  <c r="M29" i="122" s="1"/>
  <c r="O5" i="118"/>
  <c r="O7" i="118" s="1"/>
  <c r="Q7" i="118" s="1"/>
  <c r="R25" i="115"/>
  <c r="T25" i="115" s="1"/>
  <c r="V25" i="115" s="1"/>
  <c r="E6" i="122"/>
  <c r="F6" i="122" s="1"/>
  <c r="G6" i="122" s="1"/>
  <c r="H6" i="122" s="1"/>
  <c r="I6" i="122" s="1"/>
  <c r="J6" i="122" s="1"/>
  <c r="K6" i="122" s="1"/>
  <c r="L6" i="122" s="1"/>
  <c r="M6" i="122" s="1"/>
  <c r="N10" i="119"/>
  <c r="B11" i="119" s="1"/>
  <c r="D11" i="119" s="1"/>
  <c r="F11" i="119" s="1"/>
  <c r="H11" i="119" s="1"/>
  <c r="J11" i="119" s="1"/>
  <c r="L11" i="119" s="1"/>
  <c r="N28" i="122"/>
  <c r="C9" i="121"/>
  <c r="C14" i="121" s="1"/>
  <c r="H17" i="119"/>
  <c r="J14" i="119"/>
  <c r="F5" i="121"/>
  <c r="C17" i="121"/>
  <c r="B21" i="121"/>
  <c r="B26" i="121" s="1"/>
  <c r="B28" i="121" s="1"/>
  <c r="B15" i="121" s="1"/>
  <c r="F74" i="117"/>
  <c r="F124" i="117" s="1"/>
  <c r="C5" i="118"/>
  <c r="F18" i="119"/>
  <c r="T17" i="119"/>
  <c r="F7" i="121"/>
  <c r="F9" i="121" s="1"/>
  <c r="F14" i="121" s="1"/>
  <c r="F123" i="117"/>
  <c r="Q5" i="118" l="1"/>
  <c r="S5" i="118" s="1"/>
  <c r="U5" i="118" s="1"/>
  <c r="W5" i="118" s="1"/>
  <c r="Y5" i="118" s="1"/>
  <c r="P10" i="119"/>
  <c r="R10" i="119" s="1"/>
  <c r="T10" i="119" s="1"/>
  <c r="V10" i="119" s="1"/>
  <c r="X10" i="119" s="1"/>
  <c r="C15" i="121"/>
  <c r="D15" i="121" s="1"/>
  <c r="B16" i="121"/>
  <c r="C7" i="118"/>
  <c r="E7" i="118" s="1"/>
  <c r="G7" i="118" s="1"/>
  <c r="I7" i="118" s="1"/>
  <c r="K7" i="118" s="1"/>
  <c r="M7" i="118" s="1"/>
  <c r="E5" i="118"/>
  <c r="G5" i="118" s="1"/>
  <c r="I5" i="118" s="1"/>
  <c r="K5" i="118" s="1"/>
  <c r="M5" i="118" s="1"/>
  <c r="J17" i="119"/>
  <c r="J18" i="119" s="1"/>
  <c r="L14" i="119"/>
  <c r="L17" i="119" s="1"/>
  <c r="L18" i="119" s="1"/>
  <c r="C21" i="121"/>
  <c r="C26" i="121" s="1"/>
  <c r="C28" i="121" s="1"/>
  <c r="D17" i="121"/>
  <c r="V17" i="119"/>
  <c r="X17" i="119" s="1"/>
  <c r="H18" i="119"/>
  <c r="S7" i="118"/>
  <c r="U7" i="118" s="1"/>
  <c r="W7" i="118" s="1"/>
  <c r="Y7" i="118" s="1"/>
  <c r="Q8" i="118"/>
  <c r="E17" i="121" l="1"/>
  <c r="D21" i="121"/>
  <c r="D26" i="121" s="1"/>
  <c r="D28" i="121" s="1"/>
  <c r="C16" i="121"/>
  <c r="E15" i="121"/>
  <c r="E16" i="121" s="1"/>
  <c r="D16" i="121"/>
  <c r="F15" i="121" l="1"/>
  <c r="F16" i="121" s="1"/>
  <c r="E21" i="121"/>
  <c r="E26" i="121" s="1"/>
  <c r="E28" i="121" s="1"/>
  <c r="F17" i="121"/>
  <c r="F21" i="121" s="1"/>
  <c r="F26" i="121" s="1"/>
  <c r="F28" i="1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Szász-Kovács Edit</author>
  </authors>
  <commentList>
    <comment ref="F83" authorId="0" shapeId="0" xr:uid="{17F67694-3017-4725-B307-4BABB5C78694}">
      <text>
        <r>
          <rPr>
            <b/>
            <sz val="9"/>
            <color indexed="81"/>
            <rFont val="Tahoma"/>
            <family val="2"/>
            <charset val="238"/>
          </rPr>
          <t>Szász-Kovács Edit:</t>
        </r>
        <r>
          <rPr>
            <sz val="9"/>
            <color indexed="81"/>
            <rFont val="Tahoma"/>
            <family val="2"/>
            <charset val="238"/>
          </rPr>
          <t xml:space="preserve">
.3240 fizetendő áfa
100 bankköltség
3160 egyéb</t>
        </r>
      </text>
    </comment>
  </commentList>
</comments>
</file>

<file path=xl/sharedStrings.xml><?xml version="1.0" encoding="utf-8"?>
<sst xmlns="http://schemas.openxmlformats.org/spreadsheetml/2006/main" count="377" uniqueCount="226">
  <si>
    <t>Módosítás IV.</t>
  </si>
  <si>
    <t>Módosított IV.</t>
  </si>
  <si>
    <t>Bevételek</t>
  </si>
  <si>
    <t>Pályázat címe: "Agóra" Önerő kiegészítés</t>
  </si>
  <si>
    <t>I.melléklet</t>
  </si>
  <si>
    <t>I.A.melléklet</t>
  </si>
  <si>
    <t>BEVÉTELEK</t>
  </si>
  <si>
    <t xml:space="preserve">Működési célú pénzeszközátadás vállalkozásoknak </t>
  </si>
  <si>
    <t>Módosítás III.</t>
  </si>
  <si>
    <t>Módosított III.</t>
  </si>
  <si>
    <t xml:space="preserve">Finanszírozási bevételek </t>
  </si>
  <si>
    <t>Működési bevételek előirányzata</t>
  </si>
  <si>
    <t>Működési kiadások előirányzata</t>
  </si>
  <si>
    <t>KÖLTSÉGVETÉSI BEVÉTELEK</t>
  </si>
  <si>
    <t>Bevételek összesen</t>
  </si>
  <si>
    <t>Kiadások</t>
  </si>
  <si>
    <t>Módosítás I</t>
  </si>
  <si>
    <t>Működési hiány / többlet</t>
  </si>
  <si>
    <t>Felhalmozási hiány / többlet</t>
  </si>
  <si>
    <t>Megnevezés</t>
  </si>
  <si>
    <t xml:space="preserve">Felhalmozási bevételek összesen </t>
  </si>
  <si>
    <t>Előirányzat alszáma</t>
  </si>
  <si>
    <t>Pályázat azonosítója: SZOC-11-ALT-USZ-1-0042 Utcai szoc. Munk</t>
  </si>
  <si>
    <t>Pályázat azonosítója: KAB-KEF-11-B-3590 Egészséges ifjuság</t>
  </si>
  <si>
    <t>Működési bevételek</t>
  </si>
  <si>
    <t>Január</t>
  </si>
  <si>
    <t>Február</t>
  </si>
  <si>
    <t>Március</t>
  </si>
  <si>
    <t>Április</t>
  </si>
  <si>
    <t>Május</t>
  </si>
  <si>
    <t>Június</t>
  </si>
  <si>
    <t>Július</t>
  </si>
  <si>
    <t>Aug.</t>
  </si>
  <si>
    <t>Szept.</t>
  </si>
  <si>
    <t>Október</t>
  </si>
  <si>
    <t>Nov.</t>
  </si>
  <si>
    <t>Dec.</t>
  </si>
  <si>
    <t>Módosítás V.</t>
  </si>
  <si>
    <t>Módosított V.</t>
  </si>
  <si>
    <t>Működési kiadások</t>
  </si>
  <si>
    <t xml:space="preserve">Személyi juttatások </t>
  </si>
  <si>
    <t>Összesen</t>
  </si>
  <si>
    <t>Módosítás II.</t>
  </si>
  <si>
    <t>Módosított II.</t>
  </si>
  <si>
    <t>Cím sz.</t>
  </si>
  <si>
    <t xml:space="preserve">Alcím </t>
  </si>
  <si>
    <t>Előirányzat</t>
  </si>
  <si>
    <t xml:space="preserve">Finanszírozási kiadások </t>
  </si>
  <si>
    <t>Költségvetési bevételek</t>
  </si>
  <si>
    <t>Tárgyévi bevételek összesen</t>
  </si>
  <si>
    <t>Tárgyévi kiadások összesen</t>
  </si>
  <si>
    <t>Felhalmozási bevételek</t>
  </si>
  <si>
    <t>Módosítás I.</t>
  </si>
  <si>
    <t>Módosított I.</t>
  </si>
  <si>
    <t>Állami támogatás segélyekre</t>
  </si>
  <si>
    <t>Pályázat azonosítója: A1006 N0956 Műemlék</t>
  </si>
  <si>
    <t>Pályázat azonosítója: KAB-KEF-11-A-1725</t>
  </si>
  <si>
    <t>Pályázat azonosítója: KAB-KEF-11-B-3515</t>
  </si>
  <si>
    <t>Kiadások összesen</t>
  </si>
  <si>
    <t>EGYENLEG</t>
  </si>
  <si>
    <t xml:space="preserve">Működési kiadások összesen </t>
  </si>
  <si>
    <t xml:space="preserve">Felhalmozási kiadások összesen </t>
  </si>
  <si>
    <t xml:space="preserve">Működési bevételek összesen </t>
  </si>
  <si>
    <t>Pályázat azonosítója: SZOC-11-ALT-PSZ-1-0054 Pszichiátria</t>
  </si>
  <si>
    <t>Költségvetési kiadások</t>
  </si>
  <si>
    <t>Felhalmozási kiadások</t>
  </si>
  <si>
    <t>Pályázat azonosítója: JHS/000386/09 Jelzőrendszer</t>
  </si>
  <si>
    <t>Személyi juttatások (K1)</t>
  </si>
  <si>
    <t>Munkaadókat terhelő járulékok és szociális hozzájárulási adó (K2)</t>
  </si>
  <si>
    <t>Dologi kiadások (K3)</t>
  </si>
  <si>
    <t>Egyéb működési célú kiadások (K5)</t>
  </si>
  <si>
    <t>Működési célú támogatások államháztartáson belülről (B1)</t>
  </si>
  <si>
    <t>Működési bevételek (B4)</t>
  </si>
  <si>
    <t>Működési célú átvett pénzeszközök (B6)</t>
  </si>
  <si>
    <t>Felhalmozás célú támogatások államháztartáson belülről (B2)</t>
  </si>
  <si>
    <t>Felhalmozási bevételek (B5)</t>
  </si>
  <si>
    <t>Felhalmozás célú átvett pénzeszközök (B7)</t>
  </si>
  <si>
    <t>Beruházások (K6)</t>
  </si>
  <si>
    <t>Felújítások (K7)</t>
  </si>
  <si>
    <t>Egyéb felhalmozási célú kiadások (K8)</t>
  </si>
  <si>
    <t>Működési célú garancia- és kezességvállalásból származó megtérülések államháztartáson belülről (B13)</t>
  </si>
  <si>
    <t>Elvonások és befizetések bevételei (B12)</t>
  </si>
  <si>
    <t>Működési célú visszatérítendő támogatások, kölcsönök visszatérülése államháztartáson belülről (B14)</t>
  </si>
  <si>
    <t>Működési célú visszatérítendő támogatások, kölcsönök igénybevétele  államháztartáson belülről (B15)</t>
  </si>
  <si>
    <t>Egyéb működési célú támogatások bevételei államháztartáson belülről (B16)</t>
  </si>
  <si>
    <t>Szolgáltatások ellenértéke (B402)</t>
  </si>
  <si>
    <t>Áru- és készletértékesítés ellenértéke (B401)</t>
  </si>
  <si>
    <t>Tulajdonosi bevételek (B 404)</t>
  </si>
  <si>
    <t>Ellátási díjak (B405)</t>
  </si>
  <si>
    <t>Kiszámlázott általános forgalmi adó (B406)</t>
  </si>
  <si>
    <t>Általános forgalmi adó visszatérítése (B407)</t>
  </si>
  <si>
    <t>Kamatbevételek (B408)</t>
  </si>
  <si>
    <t>Egyéb pénzügyi műveletek bevételei (B409)</t>
  </si>
  <si>
    <t>Egyéb működési bevételek (B410)</t>
  </si>
  <si>
    <t>Működési célú garancia- és kezességvállalásból származó megtérülések államháztartáson kívülről (B61)</t>
  </si>
  <si>
    <t>Működési célú visszatérítendő támogatások, kölcsönök visszatérülése államháztartáson kívülről (B62)</t>
  </si>
  <si>
    <t>Egyéb működési célú átvett pénzeszközök (B63)</t>
  </si>
  <si>
    <t>Felhalmozás célú támogatások államháztartáson belülről</t>
  </si>
  <si>
    <t>Működési bevételek összesen(B1+B3+B4+B6)</t>
  </si>
  <si>
    <t>Felhalmozás célú garancia- és kezességvállalásból származó megtérülések államháztartáson belülről (B22)</t>
  </si>
  <si>
    <t>Felhalmozás célú visszatérítendő támogatások,kölcsönök visszatérülése államháztartáson belülről (B23)</t>
  </si>
  <si>
    <t>Felhalmozás célú visszatérítendő támogatások,kölcsönök igénybevétele államháztartáson belülről (B24)</t>
  </si>
  <si>
    <t>Egyéb felhalmozás célú támogatások bevételei államháztartáson belülről (B25)</t>
  </si>
  <si>
    <t>Immateriális javak értékesítése (B51)</t>
  </si>
  <si>
    <t>Ingatlanok értékesítése (B52)</t>
  </si>
  <si>
    <t>Részesedések értékesítése (B54)</t>
  </si>
  <si>
    <t>Részesedések megszűnéséhez kapcsolódó bevételek (B55)</t>
  </si>
  <si>
    <t>Felhalmozás célú átvett pénzeszközök</t>
  </si>
  <si>
    <t>Felhalmozás célú garancia- és kezességvállalásból származó megtérülések államháztartáson kívülről (B71)</t>
  </si>
  <si>
    <t>Felhalmozás célú visszatérítendő támogatások,kölcsönök visszatérülése államháztartáson kívülről (B72)</t>
  </si>
  <si>
    <t>Egyéb felhalmozási célú átvett pénzeszközök (B73)</t>
  </si>
  <si>
    <t>KÖLTSÉGVETÉSI BEVÉTELEK ÖSSZESEN (B1-B7)</t>
  </si>
  <si>
    <t>Foglalkoztatottak személyi juttatásai (K11)</t>
  </si>
  <si>
    <t>Külső személyi juttatások  (K12)</t>
  </si>
  <si>
    <t>Személyi juttatások  (K1)</t>
  </si>
  <si>
    <t>Munkadókat terhelő járulékok és szociális hozzájárulás adó (K2)</t>
  </si>
  <si>
    <t xml:space="preserve">Dologi kiadások  (K3)                                                                                         </t>
  </si>
  <si>
    <t>Egyéb működési célú kiadások</t>
  </si>
  <si>
    <t>Elvonások és befizetések (K502)</t>
  </si>
  <si>
    <t xml:space="preserve">Egyéb felhalmozási célú kiadások </t>
  </si>
  <si>
    <t>Felhalmozási célú visszatérítendő támogatások, kölcsönök nyújtása államháztartáson kívülre (K85)</t>
  </si>
  <si>
    <t>Lakástámogatás (K87)</t>
  </si>
  <si>
    <t>Egyéb felhalmozási célú támogatások államháztartáson kivülre (K88)</t>
  </si>
  <si>
    <t>Hitel-, kölcsöntörlesztés államháztartáson kívülre (K911)</t>
  </si>
  <si>
    <t>Belföldi értékpapírok kiadásai (K912)</t>
  </si>
  <si>
    <t>Belföldi finanszírozás kiadásai</t>
  </si>
  <si>
    <t>Pénzügyi lízing kiadásai (K917)</t>
  </si>
  <si>
    <t>Belföldi finanszírozás kiadásai (K91)</t>
  </si>
  <si>
    <t>Hitel-, kölcsönfelvétel államháztartáson kívülről (B811)</t>
  </si>
  <si>
    <t>Belföldi értékpapírok bevételei (B812)</t>
  </si>
  <si>
    <t>Maradvány igénybevétele (B813)</t>
  </si>
  <si>
    <t>TÁRGYÉVI BEVÉTELEK ÖSSZESEN</t>
  </si>
  <si>
    <t>FINANSZÍROZÁSI BEVÉTEK</t>
  </si>
  <si>
    <t>KIADÁSOK</t>
  </si>
  <si>
    <t>KÖLTSÉGVETÉSI KIADÁSOK</t>
  </si>
  <si>
    <t>KÖLTSÉGVETÉSI KIADÁSOK ÖSZESEN (K1-K8)</t>
  </si>
  <si>
    <t>FINANSZÍROZÁSI KIADÁSOK</t>
  </si>
  <si>
    <t>Működési kiadások összesen  (K1+K2+K3+K4+K5)</t>
  </si>
  <si>
    <t>Felhalmozási kiadások összesen  (K6+K7+K8)</t>
  </si>
  <si>
    <t>TÁRGYÉVI KIADÁSOK ÖSSZESEN</t>
  </si>
  <si>
    <t>Felhalmozási bevételek összesen (B2+B5+B7)</t>
  </si>
  <si>
    <t>FINANSZÍROZÁSI BEVÉTELEK ÖSSZESEN  (B8)</t>
  </si>
  <si>
    <t>FINANSZÍROZÁSI KIADÁSOK ÖSSZESEN (K9)</t>
  </si>
  <si>
    <t xml:space="preserve">Ebből: Projektekre elnyert támogatások </t>
  </si>
  <si>
    <t>401-407</t>
  </si>
  <si>
    <t>408-410</t>
  </si>
  <si>
    <t>401-410</t>
  </si>
  <si>
    <t>401-411</t>
  </si>
  <si>
    <t>501-505</t>
  </si>
  <si>
    <t>506-508</t>
  </si>
  <si>
    <t>501-508</t>
  </si>
  <si>
    <t>501-509</t>
  </si>
  <si>
    <t>Közvetített szolgáltatások ellenértéke (B403)</t>
  </si>
  <si>
    <t>Finanszírozási bevételek  (B8)</t>
  </si>
  <si>
    <t>Finanszírozási kiadások (K9)</t>
  </si>
  <si>
    <t>Egyéb működési célú támogatások  államháztartáson belülre (K506)</t>
  </si>
  <si>
    <t>Egyéb tárgyi eszközök értékesítése (B53)</t>
  </si>
  <si>
    <t xml:space="preserve">1. melléklet </t>
  </si>
  <si>
    <t>I.mérleg</t>
  </si>
  <si>
    <t>I.A.mérleg</t>
  </si>
  <si>
    <t>2. melléklet</t>
  </si>
  <si>
    <t>ebből: Egyéb fejezeti kezelésű előirányzattól átvett pénzeszköz</t>
  </si>
  <si>
    <t>ebből: Szekszárd Megyei Jogú Város Önkormányzatától átvett pénzeszköz</t>
  </si>
  <si>
    <t>ebből: Hagyományörző Diáksport Egyesület</t>
  </si>
  <si>
    <t>ebből:Munkaügyi Központtol bértámogatásra átvett pénzeszköz</t>
  </si>
  <si>
    <t>Módosított I</t>
  </si>
  <si>
    <t>Módosítás II</t>
  </si>
  <si>
    <t>Módosított II</t>
  </si>
  <si>
    <t>Középtávú tervezés  Áht 24. §  (4) bekezdés d) pontja alapján</t>
  </si>
  <si>
    <t>KIADÁSOK ÖSSZESEN</t>
  </si>
  <si>
    <t>BEVÉTELEK ÖSSZESEN</t>
  </si>
  <si>
    <t>3. melléklet</t>
  </si>
  <si>
    <t>4. melléklet</t>
  </si>
  <si>
    <t>ebből: Magyar Katolikus Egyháznak felújításra</t>
  </si>
  <si>
    <t>ebből: Dankó SE</t>
  </si>
  <si>
    <t>ebből: Bogyiszlói Csillagvár Tanoda</t>
  </si>
  <si>
    <t>Cikói Hulladékgazdálkodási Társulás</t>
  </si>
  <si>
    <t>Egyéb felhalmozási célú támogatások államháztartáson belülre (K83)</t>
  </si>
  <si>
    <t>Finanszírozási bevétel</t>
  </si>
  <si>
    <t>Tartalék (K513)</t>
  </si>
  <si>
    <t>Egyéb működési célú támogatások államháztartáson kívülre nonprofit gazdasági társaságok (K512)</t>
  </si>
  <si>
    <t>Készpénz és számlaállomány</t>
  </si>
  <si>
    <t>Likviditási hiány/többlet</t>
  </si>
  <si>
    <t>Halmozott likviditás</t>
  </si>
  <si>
    <t xml:space="preserve">Többéves kihatással járó döntésekből származó kötelezettségek </t>
  </si>
  <si>
    <t>célok szerint, évenkénti bontásban</t>
  </si>
  <si>
    <t>Sor-
szám</t>
  </si>
  <si>
    <t>Kötelezettség jogcíme</t>
  </si>
  <si>
    <t>Köt. váll.
 éve</t>
  </si>
  <si>
    <t>Kiadás vonzata évenként</t>
  </si>
  <si>
    <t>9=(4+5+6+7+8)</t>
  </si>
  <si>
    <t>Működési célú hiteltörlesztés (tőke+kamat)</t>
  </si>
  <si>
    <t>Rövid lejáratú- tőke</t>
  </si>
  <si>
    <t>Rövid lejáratú kamat</t>
  </si>
  <si>
    <t>Szerződésben kapott, legalább háromszázhatvanöt nap időtartamú halasztott fizetés, részletfizetés, és a még ki nem fizetett ellenérték</t>
  </si>
  <si>
    <t>Felhalmozási célú hiteltörlesztés (tőke+kamat)</t>
  </si>
  <si>
    <t>Felhalmozási célú hiteltörlesztés-tőke</t>
  </si>
  <si>
    <t>Felhalmozási célú hitel - kamat</t>
  </si>
  <si>
    <t>Lízingdíjak</t>
  </si>
  <si>
    <t>Beruházás célonként</t>
  </si>
  <si>
    <t>............................</t>
  </si>
  <si>
    <t>Felújítás feladatonként</t>
  </si>
  <si>
    <t>Összesen (1+4+7+9)</t>
  </si>
  <si>
    <t>Kötelező feladatok</t>
  </si>
  <si>
    <t>Önként vállalt feladatok</t>
  </si>
  <si>
    <t>5. sz. melléklet</t>
  </si>
  <si>
    <t>Államigazgatási feladatok</t>
  </si>
  <si>
    <t>2025. év</t>
  </si>
  <si>
    <t>2026. év</t>
  </si>
  <si>
    <t>Bank</t>
  </si>
  <si>
    <t>Elk. Számla</t>
  </si>
  <si>
    <t>adatok ezer forintban</t>
  </si>
  <si>
    <t>2027. év</t>
  </si>
  <si>
    <t xml:space="preserve"> adatok ezer forintban</t>
  </si>
  <si>
    <t>2025. évi eredeti előir.</t>
  </si>
  <si>
    <t xml:space="preserve"> BEVÉTEL - KIADÁS ELŐIRÁNYZATAI 2025</t>
  </si>
  <si>
    <t>Előirányzat-felhasználási terv 2025. év</t>
  </si>
  <si>
    <t>2028. év</t>
  </si>
  <si>
    <t>Likviditási terv (tervezett adatok alapján) 2025. évre</t>
  </si>
  <si>
    <t>2025. elötti kifizetés</t>
  </si>
  <si>
    <t>2027 után</t>
  </si>
  <si>
    <t>2025. évi működési és felhalmozási bevételek és kiadások mérlege (ezer forintban)</t>
  </si>
  <si>
    <t>2025. Eredeti</t>
  </si>
  <si>
    <t>2025. évi fejlesztési célú bevételek és kiadások mérlege (E Ft-ban)</t>
  </si>
  <si>
    <t>Eredeti előirányzat 2025.</t>
  </si>
  <si>
    <t>Cikói Hulladékgazdálkodási Társulás 2025. évi tervezett mérlege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</si>
</sst>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F_t_-;\-* #,##0.00\ _F_t_-;_-* &quot;-&quot;??\ _F_t_-;_-@_-"/>
    <numFmt numFmtId="165" formatCode="_-* #,##0.0\ _F_t_-;\-* #,##0.0\ _F_t_-;_-* &quot;-&quot;??\ _F_t_-;_-@_-"/>
    <numFmt numFmtId="166" formatCode="_-* #,##0\ _F_t_-;\-* #,##0\ _F_t_-;_-* &quot;-&quot;??\ _F_t_-;_-@_-"/>
    <numFmt numFmtId="167" formatCode="#,###"/>
    <numFmt numFmtId="168" formatCode="#"/>
  </numFmts>
  <fonts count="51">
    <font>
      <sz val="10"/>
      <name val="MS Sans Serif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24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name val="TimesNewRomanPS-BoldMT"/>
    </font>
    <font>
      <sz val="12"/>
      <name val="TimesNewRomanPSMT"/>
    </font>
    <font>
      <sz val="12"/>
      <name val="TimesNewRomanPSMT"/>
      <charset val="238"/>
    </font>
    <font>
      <sz val="12"/>
      <name val="TimesNewRomanPS-BoldMT"/>
      <charset val="238"/>
    </font>
    <font>
      <b/>
      <sz val="12"/>
      <name val="TimesNewRomanPS-BoldMT"/>
      <charset val="238"/>
    </font>
    <font>
      <sz val="8"/>
      <name val="MS Sans Serif"/>
      <charset val="238"/>
    </font>
    <font>
      <sz val="12"/>
      <color indexed="6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family val="1"/>
      <charset val="238"/>
    </font>
    <font>
      <sz val="10"/>
      <color theme="0"/>
      <name val="MS Sans Serif"/>
      <charset val="238"/>
    </font>
    <font>
      <b/>
      <sz val="10"/>
      <color rgb="FFFFFF00"/>
      <name val="MS Sans Serif"/>
      <charset val="238"/>
    </font>
    <font>
      <sz val="12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lightHorizontal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2">
    <xf numFmtId="0" fontId="0" fillId="0" borderId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2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4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12" borderId="0" applyNumberFormat="0" applyBorder="0" applyAlignment="0" applyProtection="0"/>
    <xf numFmtId="0" fontId="1" fillId="12" borderId="0" applyNumberFormat="0" applyBorder="0" applyAlignment="0" applyProtection="0"/>
    <xf numFmtId="0" fontId="2" fillId="15" borderId="0" applyNumberFormat="0" applyBorder="0" applyAlignment="0" applyProtection="0"/>
    <xf numFmtId="0" fontId="1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9" borderId="1" applyNumberFormat="0" applyAlignment="0" applyProtection="0"/>
    <xf numFmtId="0" fontId="4" fillId="9" borderId="1" applyNumberForma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3" fontId="9" fillId="0" borderId="0" applyFont="0" applyFill="0" applyBorder="0" applyAlignment="0">
      <protection locked="0"/>
    </xf>
    <xf numFmtId="0" fontId="10" fillId="20" borderId="5" applyNumberFormat="0" applyAlignment="0" applyProtection="0"/>
    <xf numFmtId="0" fontId="10" fillId="20" borderId="5" applyNumberFormat="0" applyAlignment="0" applyProtection="0"/>
    <xf numFmtId="164" fontId="1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1" fillId="21" borderId="7" applyNumberFormat="0" applyFont="0" applyAlignment="0" applyProtection="0"/>
    <xf numFmtId="0" fontId="11" fillId="21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/>
    <xf numFmtId="0" fontId="24" fillId="0" borderId="0"/>
    <xf numFmtId="0" fontId="11" fillId="0" borderId="0"/>
    <xf numFmtId="0" fontId="1" fillId="0" borderId="0"/>
    <xf numFmtId="0" fontId="17" fillId="0" borderId="0"/>
    <xf numFmtId="0" fontId="17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1" fillId="22" borderId="1" applyNumberFormat="0" applyAlignment="0" applyProtection="0"/>
    <xf numFmtId="0" fontId="21" fillId="22" borderId="1" applyNumberFormat="0" applyAlignment="0" applyProtection="0"/>
  </cellStyleXfs>
  <cellXfs count="603">
    <xf numFmtId="0" fontId="0" fillId="0" borderId="0" xfId="0"/>
    <xf numFmtId="0" fontId="22" fillId="0" borderId="0" xfId="0" applyFont="1"/>
    <xf numFmtId="165" fontId="22" fillId="0" borderId="0" xfId="52" applyNumberFormat="1" applyFont="1" applyFill="1"/>
    <xf numFmtId="0" fontId="26" fillId="0" borderId="10" xfId="0" applyFont="1" applyBorder="1" applyAlignment="1">
      <alignment horizontal="center" vertical="top" wrapText="1"/>
    </xf>
    <xf numFmtId="0" fontId="26" fillId="0" borderId="11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0" fontId="26" fillId="0" borderId="0" xfId="0" applyFont="1"/>
    <xf numFmtId="0" fontId="22" fillId="0" borderId="13" xfId="0" applyFont="1" applyBorder="1" applyAlignment="1">
      <alignment horizontal="center" vertical="top" wrapText="1"/>
    </xf>
    <xf numFmtId="3" fontId="26" fillId="0" borderId="0" xfId="0" applyNumberFormat="1" applyFont="1" applyAlignment="1">
      <alignment horizontal="right"/>
    </xf>
    <xf numFmtId="0" fontId="26" fillId="0" borderId="14" xfId="0" applyFont="1" applyBorder="1" applyAlignment="1">
      <alignment horizontal="center" vertical="top" wrapText="1"/>
    </xf>
    <xf numFmtId="3" fontId="22" fillId="0" borderId="0" xfId="52" applyNumberFormat="1" applyFont="1" applyFill="1"/>
    <xf numFmtId="0" fontId="26" fillId="0" borderId="15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 wrapText="1"/>
    </xf>
    <xf numFmtId="3" fontId="22" fillId="0" borderId="0" xfId="0" applyNumberFormat="1" applyFont="1"/>
    <xf numFmtId="3" fontId="26" fillId="0" borderId="0" xfId="0" applyNumberFormat="1" applyFont="1"/>
    <xf numFmtId="0" fontId="26" fillId="0" borderId="17" xfId="0" applyFont="1" applyBorder="1" applyAlignment="1">
      <alignment horizontal="center" vertical="top" wrapText="1"/>
    </xf>
    <xf numFmtId="3" fontId="22" fillId="0" borderId="0" xfId="79" applyNumberFormat="1" applyFont="1"/>
    <xf numFmtId="0" fontId="22" fillId="0" borderId="0" xfId="79" applyFont="1"/>
    <xf numFmtId="3" fontId="22" fillId="0" borderId="15" xfId="79" applyNumberFormat="1" applyFont="1" applyBorder="1"/>
    <xf numFmtId="3" fontId="22" fillId="0" borderId="18" xfId="79" applyNumberFormat="1" applyFont="1" applyBorder="1"/>
    <xf numFmtId="3" fontId="26" fillId="0" borderId="19" xfId="79" applyNumberFormat="1" applyFont="1" applyBorder="1"/>
    <xf numFmtId="3" fontId="26" fillId="0" borderId="20" xfId="79" applyNumberFormat="1" applyFont="1" applyBorder="1"/>
    <xf numFmtId="3" fontId="22" fillId="0" borderId="21" xfId="79" applyNumberFormat="1" applyFont="1" applyBorder="1"/>
    <xf numFmtId="3" fontId="26" fillId="0" borderId="15" xfId="0" applyNumberFormat="1" applyFont="1" applyBorder="1" applyAlignment="1">
      <alignment horizontal="center" vertical="top" wrapText="1"/>
    </xf>
    <xf numFmtId="3" fontId="26" fillId="0" borderId="16" xfId="0" applyNumberFormat="1" applyFont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top" wrapText="1"/>
    </xf>
    <xf numFmtId="0" fontId="26" fillId="0" borderId="23" xfId="0" applyFont="1" applyBorder="1" applyAlignment="1">
      <alignment horizontal="center" vertical="top" wrapText="1"/>
    </xf>
    <xf numFmtId="0" fontId="26" fillId="0" borderId="24" xfId="0" applyFont="1" applyBorder="1" applyAlignment="1">
      <alignment horizontal="center" vertical="top" wrapText="1"/>
    </xf>
    <xf numFmtId="0" fontId="26" fillId="0" borderId="25" xfId="0" applyFont="1" applyBorder="1" applyAlignment="1">
      <alignment horizontal="center" vertical="top" wrapText="1"/>
    </xf>
    <xf numFmtId="0" fontId="26" fillId="0" borderId="26" xfId="0" applyFont="1" applyBorder="1" applyAlignment="1">
      <alignment horizontal="center" vertical="top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top" wrapText="1"/>
    </xf>
    <xf numFmtId="0" fontId="26" fillId="0" borderId="28" xfId="0" applyFont="1" applyBorder="1" applyAlignment="1">
      <alignment horizontal="center" vertical="top" wrapText="1"/>
    </xf>
    <xf numFmtId="0" fontId="26" fillId="0" borderId="28" xfId="0" applyFont="1" applyBorder="1" applyAlignment="1">
      <alignment horizontal="center"/>
    </xf>
    <xf numFmtId="0" fontId="26" fillId="0" borderId="29" xfId="0" applyFont="1" applyBorder="1" applyAlignment="1">
      <alignment horizontal="center" vertical="top" wrapText="1"/>
    </xf>
    <xf numFmtId="0" fontId="26" fillId="0" borderId="30" xfId="0" applyFont="1" applyBorder="1" applyAlignment="1">
      <alignment horizontal="center" vertical="top" wrapText="1"/>
    </xf>
    <xf numFmtId="3" fontId="22" fillId="0" borderId="31" xfId="0" applyNumberFormat="1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6" fillId="0" borderId="33" xfId="0" applyFont="1" applyBorder="1" applyAlignment="1">
      <alignment horizontal="center" vertical="top" wrapText="1"/>
    </xf>
    <xf numFmtId="0" fontId="26" fillId="0" borderId="34" xfId="0" applyFont="1" applyBorder="1" applyAlignment="1">
      <alignment horizontal="center" vertical="top" wrapText="1"/>
    </xf>
    <xf numFmtId="0" fontId="26" fillId="0" borderId="32" xfId="0" applyFont="1" applyBorder="1" applyAlignment="1">
      <alignment horizontal="center" vertical="top" wrapText="1"/>
    </xf>
    <xf numFmtId="0" fontId="26" fillId="24" borderId="35" xfId="0" applyFont="1" applyFill="1" applyBorder="1" applyAlignment="1">
      <alignment horizontal="center" vertical="top" wrapText="1"/>
    </xf>
    <xf numFmtId="0" fontId="22" fillId="24" borderId="35" xfId="0" applyFont="1" applyFill="1" applyBorder="1" applyAlignment="1">
      <alignment horizontal="center" vertical="top" wrapText="1"/>
    </xf>
    <xf numFmtId="0" fontId="22" fillId="24" borderId="36" xfId="0" applyFont="1" applyFill="1" applyBorder="1" applyAlignment="1">
      <alignment horizontal="center" vertical="top" wrapText="1"/>
    </xf>
    <xf numFmtId="3" fontId="26" fillId="24" borderId="37" xfId="0" applyNumberFormat="1" applyFont="1" applyFill="1" applyBorder="1" applyAlignment="1">
      <alignment vertical="top" wrapText="1"/>
    </xf>
    <xf numFmtId="0" fontId="26" fillId="0" borderId="26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/>
    </xf>
    <xf numFmtId="3" fontId="26" fillId="0" borderId="39" xfId="79" applyNumberFormat="1" applyFont="1" applyBorder="1"/>
    <xf numFmtId="3" fontId="26" fillId="0" borderId="40" xfId="79" applyNumberFormat="1" applyFont="1" applyBorder="1"/>
    <xf numFmtId="165" fontId="22" fillId="25" borderId="41" xfId="52" applyNumberFormat="1" applyFont="1" applyFill="1" applyBorder="1" applyAlignment="1">
      <alignment horizontal="right"/>
    </xf>
    <xf numFmtId="165" fontId="26" fillId="25" borderId="42" xfId="52" applyNumberFormat="1" applyFont="1" applyFill="1" applyBorder="1" applyAlignment="1">
      <alignment horizontal="center" vertical="center" wrapText="1"/>
    </xf>
    <xf numFmtId="3" fontId="26" fillId="25" borderId="42" xfId="52" applyNumberFormat="1" applyFont="1" applyFill="1" applyBorder="1" applyAlignment="1">
      <alignment horizontal="right" vertical="center"/>
    </xf>
    <xf numFmtId="0" fontId="22" fillId="0" borderId="11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3" fontId="26" fillId="0" borderId="43" xfId="0" applyNumberFormat="1" applyFont="1" applyBorder="1"/>
    <xf numFmtId="3" fontId="22" fillId="0" borderId="16" xfId="79" applyNumberFormat="1" applyFont="1" applyBorder="1"/>
    <xf numFmtId="3" fontId="26" fillId="25" borderId="42" xfId="79" applyNumberFormat="1" applyFont="1" applyFill="1" applyBorder="1" applyAlignment="1">
      <alignment horizontal="center" vertical="center" wrapText="1"/>
    </xf>
    <xf numFmtId="3" fontId="22" fillId="25" borderId="44" xfId="79" applyNumberFormat="1" applyFont="1" applyFill="1" applyBorder="1"/>
    <xf numFmtId="3" fontId="22" fillId="25" borderId="45" xfId="79" applyNumberFormat="1" applyFont="1" applyFill="1" applyBorder="1"/>
    <xf numFmtId="165" fontId="26" fillId="25" borderId="46" xfId="52" applyNumberFormat="1" applyFont="1" applyFill="1" applyBorder="1" applyAlignment="1">
      <alignment horizontal="center" vertical="center" wrapText="1"/>
    </xf>
    <xf numFmtId="3" fontId="26" fillId="0" borderId="47" xfId="52" applyNumberFormat="1" applyFont="1" applyFill="1" applyBorder="1" applyAlignment="1">
      <alignment horizontal="right" vertical="center"/>
    </xf>
    <xf numFmtId="165" fontId="26" fillId="25" borderId="48" xfId="52" applyNumberFormat="1" applyFont="1" applyFill="1" applyBorder="1" applyAlignment="1">
      <alignment horizontal="center" vertical="center" wrapText="1"/>
    </xf>
    <xf numFmtId="3" fontId="26" fillId="0" borderId="39" xfId="52" applyNumberFormat="1" applyFont="1" applyFill="1" applyBorder="1" applyAlignment="1">
      <alignment horizontal="right" vertical="center"/>
    </xf>
    <xf numFmtId="3" fontId="26" fillId="25" borderId="48" xfId="52" applyNumberFormat="1" applyFont="1" applyFill="1" applyBorder="1" applyAlignment="1">
      <alignment horizontal="right" vertical="center"/>
    </xf>
    <xf numFmtId="0" fontId="22" fillId="0" borderId="49" xfId="81" applyFont="1" applyBorder="1"/>
    <xf numFmtId="0" fontId="22" fillId="0" borderId="43" xfId="81" applyFont="1" applyBorder="1"/>
    <xf numFmtId="3" fontId="26" fillId="0" borderId="47" xfId="52" quotePrefix="1" applyNumberFormat="1" applyFont="1" applyFill="1" applyBorder="1" applyAlignment="1">
      <alignment horizontal="right" vertical="top"/>
    </xf>
    <xf numFmtId="3" fontId="26" fillId="25" borderId="42" xfId="52" quotePrefix="1" applyNumberFormat="1" applyFont="1" applyFill="1" applyBorder="1" applyAlignment="1">
      <alignment horizontal="right" vertical="top"/>
    </xf>
    <xf numFmtId="0" fontId="26" fillId="24" borderId="50" xfId="0" applyFont="1" applyFill="1" applyBorder="1" applyAlignment="1">
      <alignment horizontal="center" vertical="top" wrapText="1"/>
    </xf>
    <xf numFmtId="0" fontId="26" fillId="24" borderId="51" xfId="0" applyFont="1" applyFill="1" applyBorder="1" applyAlignment="1">
      <alignment vertical="top" wrapText="1"/>
    </xf>
    <xf numFmtId="3" fontId="26" fillId="0" borderId="0" xfId="76" applyNumberFormat="1" applyFont="1" applyAlignment="1">
      <alignment horizontal="right"/>
    </xf>
    <xf numFmtId="0" fontId="22" fillId="0" borderId="0" xfId="76" applyFont="1"/>
    <xf numFmtId="0" fontId="26" fillId="0" borderId="0" xfId="76" applyFont="1"/>
    <xf numFmtId="3" fontId="22" fillId="0" borderId="0" xfId="76" applyNumberFormat="1" applyFont="1"/>
    <xf numFmtId="0" fontId="26" fillId="0" borderId="0" xfId="79" applyFont="1"/>
    <xf numFmtId="3" fontId="26" fillId="0" borderId="0" xfId="76" applyNumberFormat="1" applyFont="1" applyAlignment="1">
      <alignment horizontal="center"/>
    </xf>
    <xf numFmtId="166" fontId="22" fillId="0" borderId="52" xfId="76" quotePrefix="1" applyNumberFormat="1" applyFont="1" applyBorder="1" applyAlignment="1">
      <alignment horizontal="left" vertical="top"/>
    </xf>
    <xf numFmtId="0" fontId="22" fillId="0" borderId="0" xfId="76" applyFont="1" applyAlignment="1">
      <alignment horizontal="center"/>
    </xf>
    <xf numFmtId="0" fontId="22" fillId="0" borderId="43" xfId="76" applyFont="1" applyBorder="1" applyAlignment="1">
      <alignment horizontal="left" vertical="top" wrapText="1"/>
    </xf>
    <xf numFmtId="0" fontId="22" fillId="25" borderId="44" xfId="76" applyFont="1" applyFill="1" applyBorder="1"/>
    <xf numFmtId="0" fontId="22" fillId="25" borderId="53" xfId="76" applyFont="1" applyFill="1" applyBorder="1" applyAlignment="1">
      <alignment horizontal="right"/>
    </xf>
    <xf numFmtId="0" fontId="22" fillId="25" borderId="41" xfId="76" applyFont="1" applyFill="1" applyBorder="1"/>
    <xf numFmtId="0" fontId="22" fillId="25" borderId="0" xfId="76" applyFont="1" applyFill="1"/>
    <xf numFmtId="0" fontId="26" fillId="25" borderId="54" xfId="76" applyFont="1" applyFill="1" applyBorder="1" applyAlignment="1">
      <alignment horizontal="center" vertical="center" wrapText="1"/>
    </xf>
    <xf numFmtId="0" fontId="26" fillId="25" borderId="42" xfId="76" applyFont="1" applyFill="1" applyBorder="1" applyAlignment="1">
      <alignment horizontal="center" vertical="center" wrapText="1"/>
    </xf>
    <xf numFmtId="0" fontId="26" fillId="0" borderId="0" xfId="76" applyFont="1" applyAlignment="1">
      <alignment vertical="center" wrapText="1"/>
    </xf>
    <xf numFmtId="0" fontId="22" fillId="0" borderId="0" xfId="76" applyFont="1" applyAlignment="1">
      <alignment vertical="center"/>
    </xf>
    <xf numFmtId="0" fontId="26" fillId="0" borderId="55" xfId="76" applyFont="1" applyBorder="1" applyAlignment="1">
      <alignment vertical="center"/>
    </xf>
    <xf numFmtId="166" fontId="26" fillId="0" borderId="47" xfId="76" applyNumberFormat="1" applyFont="1" applyBorder="1" applyAlignment="1">
      <alignment horizontal="left"/>
    </xf>
    <xf numFmtId="0" fontId="26" fillId="25" borderId="54" xfId="76" applyFont="1" applyFill="1" applyBorder="1" applyAlignment="1">
      <alignment vertical="center"/>
    </xf>
    <xf numFmtId="166" fontId="26" fillId="25" borderId="42" xfId="76" applyNumberFormat="1" applyFont="1" applyFill="1" applyBorder="1" applyAlignment="1">
      <alignment horizontal="left" vertical="center"/>
    </xf>
    <xf numFmtId="3" fontId="26" fillId="25" borderId="42" xfId="76" applyNumberFormat="1" applyFont="1" applyFill="1" applyBorder="1" applyAlignment="1">
      <alignment vertical="center"/>
    </xf>
    <xf numFmtId="0" fontId="26" fillId="0" borderId="0" xfId="76" applyFont="1" applyAlignment="1">
      <alignment vertical="center"/>
    </xf>
    <xf numFmtId="166" fontId="22" fillId="0" borderId="0" xfId="76" quotePrefix="1" applyNumberFormat="1" applyFont="1" applyAlignment="1">
      <alignment horizontal="left" vertical="top"/>
    </xf>
    <xf numFmtId="166" fontId="22" fillId="0" borderId="0" xfId="76" applyNumberFormat="1" applyFont="1" applyAlignment="1">
      <alignment horizontal="center"/>
    </xf>
    <xf numFmtId="16" fontId="22" fillId="0" borderId="0" xfId="76" applyNumberFormat="1" applyFont="1"/>
    <xf numFmtId="166" fontId="26" fillId="0" borderId="0" xfId="76" applyNumberFormat="1" applyFont="1" applyAlignment="1">
      <alignment horizontal="center"/>
    </xf>
    <xf numFmtId="0" fontId="22" fillId="0" borderId="0" xfId="82" applyFont="1"/>
    <xf numFmtId="3" fontId="22" fillId="0" borderId="0" xfId="76" applyNumberFormat="1" applyFont="1" applyAlignment="1">
      <alignment horizontal="right"/>
    </xf>
    <xf numFmtId="0" fontId="26" fillId="25" borderId="44" xfId="82" applyFont="1" applyFill="1" applyBorder="1" applyAlignment="1">
      <alignment horizontal="center"/>
    </xf>
    <xf numFmtId="0" fontId="22" fillId="25" borderId="44" xfId="82" applyFont="1" applyFill="1" applyBorder="1"/>
    <xf numFmtId="0" fontId="22" fillId="25" borderId="45" xfId="82" applyFont="1" applyFill="1" applyBorder="1"/>
    <xf numFmtId="0" fontId="26" fillId="0" borderId="0" xfId="82" applyFont="1"/>
    <xf numFmtId="0" fontId="26" fillId="25" borderId="56" xfId="82" applyFont="1" applyFill="1" applyBorder="1"/>
    <xf numFmtId="0" fontId="26" fillId="25" borderId="57" xfId="82" applyFont="1" applyFill="1" applyBorder="1" applyAlignment="1">
      <alignment horizontal="center" wrapText="1"/>
    </xf>
    <xf numFmtId="0" fontId="26" fillId="25" borderId="58" xfId="82" applyFont="1" applyFill="1" applyBorder="1"/>
    <xf numFmtId="0" fontId="26" fillId="25" borderId="59" xfId="82" applyFont="1" applyFill="1" applyBorder="1" applyAlignment="1">
      <alignment horizontal="center" wrapText="1"/>
    </xf>
    <xf numFmtId="3" fontId="26" fillId="25" borderId="59" xfId="82" applyNumberFormat="1" applyFont="1" applyFill="1" applyBorder="1"/>
    <xf numFmtId="0" fontId="26" fillId="25" borderId="60" xfId="82" applyFont="1" applyFill="1" applyBorder="1"/>
    <xf numFmtId="0" fontId="26" fillId="25" borderId="60" xfId="82" applyFont="1" applyFill="1" applyBorder="1" applyAlignment="1">
      <alignment horizontal="center" wrapText="1"/>
    </xf>
    <xf numFmtId="3" fontId="22" fillId="0" borderId="61" xfId="82" applyNumberFormat="1" applyFont="1" applyBorder="1" applyAlignment="1">
      <alignment horizontal="right" wrapText="1"/>
    </xf>
    <xf numFmtId="3" fontId="22" fillId="0" borderId="62" xfId="82" applyNumberFormat="1" applyFont="1" applyBorder="1" applyAlignment="1">
      <alignment horizontal="right" wrapText="1"/>
    </xf>
    <xf numFmtId="0" fontId="22" fillId="0" borderId="61" xfId="76" applyFont="1" applyBorder="1" applyAlignment="1">
      <alignment horizontal="left" vertical="top" wrapText="1"/>
    </xf>
    <xf numFmtId="3" fontId="22" fillId="0" borderId="61" xfId="82" applyNumberFormat="1" applyFont="1" applyBorder="1"/>
    <xf numFmtId="3" fontId="22" fillId="0" borderId="63" xfId="82" applyNumberFormat="1" applyFont="1" applyBorder="1"/>
    <xf numFmtId="3" fontId="22" fillId="0" borderId="64" xfId="82" applyNumberFormat="1" applyFont="1" applyBorder="1"/>
    <xf numFmtId="3" fontId="22" fillId="0" borderId="20" xfId="82" applyNumberFormat="1" applyFont="1" applyBorder="1"/>
    <xf numFmtId="3" fontId="22" fillId="0" borderId="65" xfId="82" applyNumberFormat="1" applyFont="1" applyBorder="1"/>
    <xf numFmtId="0" fontId="22" fillId="0" borderId="19" xfId="76" applyFont="1" applyBorder="1" applyAlignment="1">
      <alignment horizontal="left" vertical="top" wrapText="1"/>
    </xf>
    <xf numFmtId="3" fontId="22" fillId="0" borderId="19" xfId="82" applyNumberFormat="1" applyFont="1" applyBorder="1"/>
    <xf numFmtId="3" fontId="22" fillId="0" borderId="39" xfId="82" applyNumberFormat="1" applyFont="1" applyBorder="1"/>
    <xf numFmtId="3" fontId="22" fillId="0" borderId="0" xfId="82" applyNumberFormat="1" applyFont="1"/>
    <xf numFmtId="3" fontId="26" fillId="25" borderId="58" xfId="82" applyNumberFormat="1" applyFont="1" applyFill="1" applyBorder="1"/>
    <xf numFmtId="3" fontId="26" fillId="25" borderId="66" xfId="82" applyNumberFormat="1" applyFont="1" applyFill="1" applyBorder="1"/>
    <xf numFmtId="3" fontId="26" fillId="25" borderId="48" xfId="82" applyNumberFormat="1" applyFont="1" applyFill="1" applyBorder="1"/>
    <xf numFmtId="3" fontId="26" fillId="25" borderId="67" xfId="82" applyNumberFormat="1" applyFont="1" applyFill="1" applyBorder="1"/>
    <xf numFmtId="0" fontId="26" fillId="0" borderId="68" xfId="82" applyFont="1" applyBorder="1"/>
    <xf numFmtId="0" fontId="26" fillId="0" borderId="69" xfId="82" applyFont="1" applyBorder="1"/>
    <xf numFmtId="3" fontId="26" fillId="0" borderId="66" xfId="82" applyNumberFormat="1" applyFont="1" applyBorder="1"/>
    <xf numFmtId="3" fontId="26" fillId="0" borderId="58" xfId="82" applyNumberFormat="1" applyFont="1" applyBorder="1"/>
    <xf numFmtId="3" fontId="26" fillId="0" borderId="70" xfId="82" applyNumberFormat="1" applyFont="1" applyBorder="1"/>
    <xf numFmtId="3" fontId="22" fillId="0" borderId="66" xfId="82" applyNumberFormat="1" applyFont="1" applyBorder="1"/>
    <xf numFmtId="3" fontId="22" fillId="0" borderId="48" xfId="82" applyNumberFormat="1" applyFont="1" applyBorder="1"/>
    <xf numFmtId="3" fontId="22" fillId="0" borderId="67" xfId="82" applyNumberFormat="1" applyFont="1" applyBorder="1"/>
    <xf numFmtId="3" fontId="22" fillId="0" borderId="70" xfId="82" applyNumberFormat="1" applyFont="1" applyBorder="1"/>
    <xf numFmtId="3" fontId="22" fillId="0" borderId="71" xfId="82" applyNumberFormat="1" applyFont="1" applyBorder="1"/>
    <xf numFmtId="3" fontId="22" fillId="0" borderId="46" xfId="82" applyNumberFormat="1" applyFont="1" applyBorder="1"/>
    <xf numFmtId="0" fontId="27" fillId="0" borderId="0" xfId="82" applyFont="1"/>
    <xf numFmtId="3" fontId="26" fillId="25" borderId="72" xfId="82" applyNumberFormat="1" applyFont="1" applyFill="1" applyBorder="1"/>
    <xf numFmtId="3" fontId="26" fillId="25" borderId="73" xfId="82" applyNumberFormat="1" applyFont="1" applyFill="1" applyBorder="1"/>
    <xf numFmtId="3" fontId="26" fillId="25" borderId="74" xfId="82" applyNumberFormat="1" applyFont="1" applyFill="1" applyBorder="1"/>
    <xf numFmtId="3" fontId="22" fillId="25" borderId="75" xfId="82" applyNumberFormat="1" applyFont="1" applyFill="1" applyBorder="1"/>
    <xf numFmtId="0" fontId="29" fillId="0" borderId="0" xfId="82" applyFont="1"/>
    <xf numFmtId="0" fontId="29" fillId="25" borderId="76" xfId="82" applyFont="1" applyFill="1" applyBorder="1" applyAlignment="1">
      <alignment horizontal="centerContinuous"/>
    </xf>
    <xf numFmtId="0" fontId="26" fillId="25" borderId="59" xfId="82" applyFont="1" applyFill="1" applyBorder="1" applyAlignment="1">
      <alignment horizontal="left"/>
    </xf>
    <xf numFmtId="3" fontId="29" fillId="25" borderId="59" xfId="82" applyNumberFormat="1" applyFont="1" applyFill="1" applyBorder="1"/>
    <xf numFmtId="3" fontId="27" fillId="25" borderId="60" xfId="82" applyNumberFormat="1" applyFont="1" applyFill="1" applyBorder="1"/>
    <xf numFmtId="0" fontId="22" fillId="0" borderId="49" xfId="76" applyFont="1" applyBorder="1" applyAlignment="1">
      <alignment horizontal="left" vertical="top" wrapText="1"/>
    </xf>
    <xf numFmtId="3" fontId="22" fillId="0" borderId="20" xfId="82" applyNumberFormat="1" applyFont="1" applyBorder="1" applyAlignment="1">
      <alignment horizontal="right"/>
    </xf>
    <xf numFmtId="3" fontId="22" fillId="0" borderId="64" xfId="82" applyNumberFormat="1" applyFont="1" applyBorder="1" applyAlignment="1">
      <alignment horizontal="right"/>
    </xf>
    <xf numFmtId="3" fontId="22" fillId="0" borderId="77" xfId="82" applyNumberFormat="1" applyFont="1" applyBorder="1" applyAlignment="1">
      <alignment horizontal="right"/>
    </xf>
    <xf numFmtId="3" fontId="22" fillId="0" borderId="61" xfId="82" applyNumberFormat="1" applyFont="1" applyBorder="1" applyAlignment="1">
      <alignment horizontal="right"/>
    </xf>
    <xf numFmtId="3" fontId="22" fillId="0" borderId="40" xfId="82" applyNumberFormat="1" applyFont="1" applyBorder="1"/>
    <xf numFmtId="3" fontId="27" fillId="0" borderId="78" xfId="82" applyNumberFormat="1" applyFont="1" applyBorder="1"/>
    <xf numFmtId="0" fontId="26" fillId="25" borderId="79" xfId="82" applyFont="1" applyFill="1" applyBorder="1"/>
    <xf numFmtId="3" fontId="26" fillId="25" borderId="80" xfId="82" applyNumberFormat="1" applyFont="1" applyFill="1" applyBorder="1"/>
    <xf numFmtId="0" fontId="26" fillId="25" borderId="80" xfId="82" applyFont="1" applyFill="1" applyBorder="1"/>
    <xf numFmtId="0" fontId="26" fillId="25" borderId="76" xfId="82" applyFont="1" applyFill="1" applyBorder="1"/>
    <xf numFmtId="3" fontId="26" fillId="25" borderId="57" xfId="82" applyNumberFormat="1" applyFont="1" applyFill="1" applyBorder="1"/>
    <xf numFmtId="0" fontId="26" fillId="25" borderId="57" xfId="82" applyFont="1" applyFill="1" applyBorder="1"/>
    <xf numFmtId="3" fontId="29" fillId="25" borderId="81" xfId="82" applyNumberFormat="1" applyFont="1" applyFill="1" applyBorder="1"/>
    <xf numFmtId="0" fontId="22" fillId="0" borderId="82" xfId="81" applyFont="1" applyBorder="1"/>
    <xf numFmtId="3" fontId="22" fillId="0" borderId="83" xfId="82" applyNumberFormat="1" applyFont="1" applyBorder="1"/>
    <xf numFmtId="0" fontId="22" fillId="0" borderId="83" xfId="76" applyFont="1" applyBorder="1" applyAlignment="1">
      <alignment horizontal="left" vertical="top" wrapText="1"/>
    </xf>
    <xf numFmtId="3" fontId="22" fillId="0" borderId="84" xfId="82" applyNumberFormat="1" applyFont="1" applyBorder="1"/>
    <xf numFmtId="0" fontId="22" fillId="0" borderId="28" xfId="0" applyFont="1" applyBorder="1" applyAlignment="1">
      <alignment horizontal="center" vertical="top" wrapText="1"/>
    </xf>
    <xf numFmtId="0" fontId="26" fillId="0" borderId="28" xfId="0" applyFont="1" applyBorder="1" applyAlignment="1">
      <alignment horizontal="center" vertical="center" wrapText="1"/>
    </xf>
    <xf numFmtId="0" fontId="26" fillId="0" borderId="85" xfId="0" applyFont="1" applyBorder="1" applyAlignment="1">
      <alignment horizontal="center" vertical="top" wrapText="1"/>
    </xf>
    <xf numFmtId="0" fontId="26" fillId="0" borderId="86" xfId="0" applyFont="1" applyBorder="1" applyAlignment="1">
      <alignment horizontal="center" vertical="top" wrapText="1"/>
    </xf>
    <xf numFmtId="0" fontId="26" fillId="0" borderId="87" xfId="0" applyFont="1" applyBorder="1" applyAlignment="1">
      <alignment horizontal="center" vertical="top" wrapText="1"/>
    </xf>
    <xf numFmtId="0" fontId="26" fillId="28" borderId="42" xfId="0" applyFont="1" applyFill="1" applyBorder="1" applyAlignment="1">
      <alignment vertical="top" wrapText="1"/>
    </xf>
    <xf numFmtId="0" fontId="22" fillId="0" borderId="47" xfId="0" applyFont="1" applyBorder="1"/>
    <xf numFmtId="0" fontId="26" fillId="0" borderId="88" xfId="0" applyFont="1" applyBorder="1"/>
    <xf numFmtId="0" fontId="26" fillId="0" borderId="88" xfId="0" applyFont="1" applyBorder="1" applyAlignment="1">
      <alignment wrapText="1"/>
    </xf>
    <xf numFmtId="0" fontId="26" fillId="0" borderId="47" xfId="0" applyFont="1" applyBorder="1"/>
    <xf numFmtId="0" fontId="26" fillId="0" borderId="88" xfId="0" applyFont="1" applyBorder="1" applyAlignment="1">
      <alignment vertical="top" wrapText="1"/>
    </xf>
    <xf numFmtId="0" fontId="22" fillId="0" borderId="89" xfId="0" applyFont="1" applyBorder="1"/>
    <xf numFmtId="0" fontId="22" fillId="0" borderId="90" xfId="0" applyFont="1" applyBorder="1"/>
    <xf numFmtId="0" fontId="22" fillId="0" borderId="88" xfId="0" applyFont="1" applyBorder="1" applyAlignment="1">
      <alignment vertical="top" wrapText="1"/>
    </xf>
    <xf numFmtId="0" fontId="26" fillId="0" borderId="88" xfId="78" applyFont="1" applyBorder="1"/>
    <xf numFmtId="0" fontId="22" fillId="0" borderId="91" xfId="0" applyFont="1" applyBorder="1" applyAlignment="1">
      <alignment vertical="top" wrapText="1"/>
    </xf>
    <xf numFmtId="0" fontId="26" fillId="0" borderId="47" xfId="0" applyFont="1" applyBorder="1" applyAlignment="1">
      <alignment vertical="top" wrapText="1"/>
    </xf>
    <xf numFmtId="0" fontId="26" fillId="0" borderId="89" xfId="0" applyFont="1" applyBorder="1" applyAlignment="1">
      <alignment vertical="top" wrapText="1"/>
    </xf>
    <xf numFmtId="3" fontId="22" fillId="0" borderId="92" xfId="0" applyNumberFormat="1" applyFont="1" applyBorder="1" applyAlignment="1">
      <alignment vertical="top" wrapText="1"/>
    </xf>
    <xf numFmtId="3" fontId="26" fillId="0" borderId="92" xfId="0" applyNumberFormat="1" applyFont="1" applyBorder="1" applyAlignment="1">
      <alignment vertical="top" wrapText="1"/>
    </xf>
    <xf numFmtId="3" fontId="26" fillId="0" borderId="93" xfId="0" applyNumberFormat="1" applyFont="1" applyBorder="1" applyAlignment="1">
      <alignment vertical="top" wrapText="1"/>
    </xf>
    <xf numFmtId="3" fontId="22" fillId="0" borderId="43" xfId="0" applyNumberFormat="1" applyFont="1" applyBorder="1" applyAlignment="1">
      <alignment vertical="top" wrapText="1"/>
    </xf>
    <xf numFmtId="3" fontId="22" fillId="0" borderId="94" xfId="0" applyNumberFormat="1" applyFont="1" applyBorder="1" applyAlignment="1">
      <alignment vertical="top" wrapText="1"/>
    </xf>
    <xf numFmtId="0" fontId="34" fillId="0" borderId="88" xfId="80" applyFont="1" applyBorder="1" applyAlignment="1">
      <alignment horizontal="left" wrapText="1"/>
    </xf>
    <xf numFmtId="0" fontId="22" fillId="0" borderId="88" xfId="0" applyFont="1" applyBorder="1"/>
    <xf numFmtId="0" fontId="26" fillId="0" borderId="95" xfId="0" applyFont="1" applyBorder="1" applyAlignment="1">
      <alignment vertical="top" wrapText="1"/>
    </xf>
    <xf numFmtId="0" fontId="26" fillId="0" borderId="96" xfId="0" applyFont="1" applyBorder="1" applyAlignment="1">
      <alignment horizontal="center" vertical="top" wrapText="1"/>
    </xf>
    <xf numFmtId="0" fontId="26" fillId="0" borderId="90" xfId="78" applyFont="1" applyBorder="1"/>
    <xf numFmtId="3" fontId="26" fillId="0" borderId="97" xfId="0" applyNumberFormat="1" applyFont="1" applyBorder="1" applyAlignment="1">
      <alignment vertical="top" wrapText="1"/>
    </xf>
    <xf numFmtId="3" fontId="26" fillId="0" borderId="98" xfId="0" applyNumberFormat="1" applyFont="1" applyBorder="1" applyAlignment="1">
      <alignment horizontal="center" vertical="top" wrapText="1"/>
    </xf>
    <xf numFmtId="3" fontId="22" fillId="0" borderId="98" xfId="0" applyNumberFormat="1" applyFont="1" applyBorder="1" applyAlignment="1">
      <alignment horizontal="center" vertical="top" wrapText="1"/>
    </xf>
    <xf numFmtId="3" fontId="22" fillId="0" borderId="99" xfId="0" applyNumberFormat="1" applyFont="1" applyBorder="1" applyAlignment="1">
      <alignment horizontal="center" vertical="top" wrapText="1"/>
    </xf>
    <xf numFmtId="0" fontId="26" fillId="0" borderId="100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center" vertical="top" wrapText="1"/>
    </xf>
    <xf numFmtId="3" fontId="22" fillId="0" borderId="13" xfId="0" applyNumberFormat="1" applyFont="1" applyBorder="1" applyAlignment="1">
      <alignment horizontal="center" vertical="top" wrapText="1"/>
    </xf>
    <xf numFmtId="3" fontId="26" fillId="0" borderId="14" xfId="0" applyNumberFormat="1" applyFont="1" applyBorder="1" applyAlignment="1">
      <alignment horizontal="center" vertical="top" wrapText="1"/>
    </xf>
    <xf numFmtId="3" fontId="22" fillId="0" borderId="101" xfId="0" applyNumberFormat="1" applyFont="1" applyBorder="1" applyAlignment="1">
      <alignment horizontal="center" vertical="top" wrapText="1"/>
    </xf>
    <xf numFmtId="0" fontId="26" fillId="0" borderId="90" xfId="0" applyFont="1" applyBorder="1" applyAlignment="1">
      <alignment vertical="top" wrapText="1"/>
    </xf>
    <xf numFmtId="0" fontId="26" fillId="0" borderId="102" xfId="0" applyFont="1" applyBorder="1" applyAlignment="1">
      <alignment horizontal="center" vertical="top" wrapText="1"/>
    </xf>
    <xf numFmtId="0" fontId="26" fillId="0" borderId="103" xfId="0" applyFont="1" applyBorder="1" applyAlignment="1">
      <alignment horizontal="center" vertical="top" wrapText="1"/>
    </xf>
    <xf numFmtId="0" fontId="22" fillId="0" borderId="104" xfId="0" applyFont="1" applyBorder="1" applyAlignment="1">
      <alignment horizontal="center" vertical="top" wrapText="1"/>
    </xf>
    <xf numFmtId="0" fontId="26" fillId="0" borderId="105" xfId="0" applyFont="1" applyBorder="1" applyAlignment="1">
      <alignment vertical="top" wrapText="1"/>
    </xf>
    <xf numFmtId="0" fontId="26" fillId="0" borderId="104" xfId="0" applyFont="1" applyBorder="1" applyAlignment="1">
      <alignment horizontal="center" vertical="top" wrapText="1"/>
    </xf>
    <xf numFmtId="0" fontId="26" fillId="28" borderId="53" xfId="0" applyFont="1" applyFill="1" applyBorder="1" applyAlignment="1">
      <alignment horizontal="center" vertical="top" wrapText="1"/>
    </xf>
    <xf numFmtId="0" fontId="26" fillId="28" borderId="35" xfId="0" applyFont="1" applyFill="1" applyBorder="1" applyAlignment="1">
      <alignment horizontal="center" vertical="top" wrapText="1"/>
    </xf>
    <xf numFmtId="0" fontId="22" fillId="28" borderId="35" xfId="0" applyFont="1" applyFill="1" applyBorder="1" applyAlignment="1">
      <alignment horizontal="center" vertical="top" wrapText="1"/>
    </xf>
    <xf numFmtId="0" fontId="22" fillId="28" borderId="106" xfId="0" applyFont="1" applyFill="1" applyBorder="1" applyAlignment="1">
      <alignment horizontal="center" vertical="top" wrapText="1"/>
    </xf>
    <xf numFmtId="3" fontId="26" fillId="28" borderId="56" xfId="0" applyNumberFormat="1" applyFont="1" applyFill="1" applyBorder="1" applyAlignment="1">
      <alignment vertical="top" wrapText="1"/>
    </xf>
    <xf numFmtId="0" fontId="26" fillId="0" borderId="95" xfId="0" applyFont="1" applyBorder="1"/>
    <xf numFmtId="0" fontId="30" fillId="0" borderId="47" xfId="80" applyFont="1" applyBorder="1" applyAlignment="1">
      <alignment horizontal="left" wrapText="1"/>
    </xf>
    <xf numFmtId="0" fontId="32" fillId="0" borderId="47" xfId="80" applyFont="1" applyBorder="1" applyAlignment="1">
      <alignment wrapText="1"/>
    </xf>
    <xf numFmtId="0" fontId="31" fillId="0" borderId="47" xfId="80" applyFont="1" applyBorder="1" applyAlignment="1">
      <alignment wrapText="1"/>
    </xf>
    <xf numFmtId="0" fontId="33" fillId="0" borderId="47" xfId="80" applyFont="1" applyBorder="1" applyAlignment="1">
      <alignment horizontal="left" wrapText="1"/>
    </xf>
    <xf numFmtId="0" fontId="33" fillId="0" borderId="107" xfId="80" applyFont="1" applyBorder="1" applyAlignment="1">
      <alignment horizontal="left" wrapText="1"/>
    </xf>
    <xf numFmtId="0" fontId="26" fillId="28" borderId="108" xfId="0" applyFont="1" applyFill="1" applyBorder="1" applyAlignment="1">
      <alignment horizontal="center" vertical="top" wrapText="1"/>
    </xf>
    <xf numFmtId="0" fontId="26" fillId="28" borderId="109" xfId="0" applyFont="1" applyFill="1" applyBorder="1" applyAlignment="1">
      <alignment horizontal="center" vertical="top" wrapText="1"/>
    </xf>
    <xf numFmtId="3" fontId="26" fillId="0" borderId="91" xfId="83" applyNumberFormat="1" applyFont="1" applyBorder="1"/>
    <xf numFmtId="0" fontId="26" fillId="0" borderId="88" xfId="83" applyFont="1" applyBorder="1"/>
    <xf numFmtId="0" fontId="26" fillId="0" borderId="88" xfId="0" applyFont="1" applyBorder="1" applyAlignment="1">
      <alignment horizontal="left" vertical="top" wrapText="1"/>
    </xf>
    <xf numFmtId="0" fontId="26" fillId="29" borderId="27" xfId="0" applyFont="1" applyFill="1" applyBorder="1" applyAlignment="1">
      <alignment horizontal="center" vertical="top" wrapText="1"/>
    </xf>
    <xf numFmtId="0" fontId="26" fillId="29" borderId="12" xfId="0" applyFont="1" applyFill="1" applyBorder="1" applyAlignment="1">
      <alignment horizontal="center" vertical="top" wrapText="1"/>
    </xf>
    <xf numFmtId="0" fontId="26" fillId="29" borderId="23" xfId="0" applyFont="1" applyFill="1" applyBorder="1" applyAlignment="1">
      <alignment horizontal="center" vertical="top" wrapText="1"/>
    </xf>
    <xf numFmtId="0" fontId="26" fillId="29" borderId="95" xfId="0" applyFont="1" applyFill="1" applyBorder="1" applyAlignment="1">
      <alignment vertical="top" wrapText="1"/>
    </xf>
    <xf numFmtId="0" fontId="26" fillId="28" borderId="110" xfId="0" applyFont="1" applyFill="1" applyBorder="1" applyAlignment="1">
      <alignment horizontal="center" vertical="top" wrapText="1"/>
    </xf>
    <xf numFmtId="0" fontId="26" fillId="28" borderId="111" xfId="0" applyFont="1" applyFill="1" applyBorder="1" applyAlignment="1">
      <alignment horizontal="center" vertical="top" wrapText="1"/>
    </xf>
    <xf numFmtId="0" fontId="26" fillId="28" borderId="112" xfId="0" applyFont="1" applyFill="1" applyBorder="1" applyAlignment="1">
      <alignment horizontal="center" vertical="top" wrapText="1"/>
    </xf>
    <xf numFmtId="0" fontId="26" fillId="28" borderId="81" xfId="0" applyFont="1" applyFill="1" applyBorder="1"/>
    <xf numFmtId="0" fontId="26" fillId="30" borderId="42" xfId="0" applyFont="1" applyFill="1" applyBorder="1" applyAlignment="1">
      <alignment vertical="top" wrapText="1"/>
    </xf>
    <xf numFmtId="3" fontId="26" fillId="30" borderId="56" xfId="0" applyNumberFormat="1" applyFont="1" applyFill="1" applyBorder="1" applyAlignment="1">
      <alignment vertical="top" wrapText="1"/>
    </xf>
    <xf numFmtId="0" fontId="26" fillId="29" borderId="100" xfId="0" applyFont="1" applyFill="1" applyBorder="1" applyAlignment="1">
      <alignment vertical="top" wrapText="1"/>
    </xf>
    <xf numFmtId="3" fontId="26" fillId="29" borderId="113" xfId="0" applyNumberFormat="1" applyFont="1" applyFill="1" applyBorder="1" applyAlignment="1">
      <alignment vertical="top" wrapText="1"/>
    </xf>
    <xf numFmtId="0" fontId="26" fillId="29" borderId="28" xfId="0" applyFont="1" applyFill="1" applyBorder="1" applyAlignment="1">
      <alignment horizontal="center" vertical="top" wrapText="1"/>
    </xf>
    <xf numFmtId="0" fontId="26" fillId="29" borderId="13" xfId="0" applyFont="1" applyFill="1" applyBorder="1" applyAlignment="1">
      <alignment horizontal="center" vertical="top" wrapText="1"/>
    </xf>
    <xf numFmtId="0" fontId="26" fillId="29" borderId="32" xfId="0" applyFont="1" applyFill="1" applyBorder="1" applyAlignment="1">
      <alignment horizontal="center" vertical="top" wrapText="1"/>
    </xf>
    <xf numFmtId="0" fontId="26" fillId="29" borderId="88" xfId="0" applyFont="1" applyFill="1" applyBorder="1" applyAlignment="1">
      <alignment vertical="top" wrapText="1"/>
    </xf>
    <xf numFmtId="3" fontId="26" fillId="29" borderId="92" xfId="0" applyNumberFormat="1" applyFont="1" applyFill="1" applyBorder="1" applyAlignment="1">
      <alignment vertical="top" wrapText="1"/>
    </xf>
    <xf numFmtId="3" fontId="26" fillId="29" borderId="28" xfId="0" applyNumberFormat="1" applyFont="1" applyFill="1" applyBorder="1" applyAlignment="1">
      <alignment horizontal="center" vertical="top" wrapText="1"/>
    </xf>
    <xf numFmtId="0" fontId="22" fillId="29" borderId="13" xfId="0" applyFont="1" applyFill="1" applyBorder="1" applyAlignment="1">
      <alignment horizontal="center" vertical="top" wrapText="1"/>
    </xf>
    <xf numFmtId="0" fontId="22" fillId="29" borderId="32" xfId="0" applyFont="1" applyFill="1" applyBorder="1" applyAlignment="1">
      <alignment horizontal="center" vertical="top" wrapText="1"/>
    </xf>
    <xf numFmtId="0" fontId="26" fillId="29" borderId="110" xfId="0" applyFont="1" applyFill="1" applyBorder="1" applyAlignment="1">
      <alignment horizontal="center" vertical="top" wrapText="1"/>
    </xf>
    <xf numFmtId="0" fontId="26" fillId="29" borderId="111" xfId="0" applyFont="1" applyFill="1" applyBorder="1" applyAlignment="1">
      <alignment horizontal="center" vertical="top" wrapText="1"/>
    </xf>
    <xf numFmtId="0" fontId="26" fillId="29" borderId="112" xfId="0" applyFont="1" applyFill="1" applyBorder="1" applyAlignment="1">
      <alignment horizontal="center" vertical="top" wrapText="1"/>
    </xf>
    <xf numFmtId="0" fontId="26" fillId="29" borderId="81" xfId="0" applyFont="1" applyFill="1" applyBorder="1" applyAlignment="1">
      <alignment vertical="top" wrapText="1"/>
    </xf>
    <xf numFmtId="0" fontId="26" fillId="30" borderId="108" xfId="0" applyFont="1" applyFill="1" applyBorder="1" applyAlignment="1">
      <alignment horizontal="center" vertical="top" wrapText="1"/>
    </xf>
    <xf numFmtId="0" fontId="26" fillId="30" borderId="109" xfId="0" applyFont="1" applyFill="1" applyBorder="1" applyAlignment="1">
      <alignment horizontal="center" vertical="top" wrapText="1"/>
    </xf>
    <xf numFmtId="0" fontId="26" fillId="30" borderId="114" xfId="0" applyFont="1" applyFill="1" applyBorder="1" applyAlignment="1">
      <alignment horizontal="center" vertical="top" wrapText="1"/>
    </xf>
    <xf numFmtId="0" fontId="26" fillId="29" borderId="100" xfId="0" applyFont="1" applyFill="1" applyBorder="1"/>
    <xf numFmtId="3" fontId="22" fillId="29" borderId="113" xfId="0" applyNumberFormat="1" applyFont="1" applyFill="1" applyBorder="1" applyAlignment="1">
      <alignment vertical="top" wrapText="1"/>
    </xf>
    <xf numFmtId="0" fontId="26" fillId="29" borderId="88" xfId="0" applyFont="1" applyFill="1" applyBorder="1"/>
    <xf numFmtId="3" fontId="26" fillId="30" borderId="109" xfId="0" applyNumberFormat="1" applyFont="1" applyFill="1" applyBorder="1" applyAlignment="1">
      <alignment horizontal="center" vertical="top" wrapText="1"/>
    </xf>
    <xf numFmtId="3" fontId="22" fillId="30" borderId="109" xfId="0" applyNumberFormat="1" applyFont="1" applyFill="1" applyBorder="1" applyAlignment="1">
      <alignment horizontal="center" vertical="top" wrapText="1"/>
    </xf>
    <xf numFmtId="3" fontId="22" fillId="30" borderId="114" xfId="0" applyNumberFormat="1" applyFont="1" applyFill="1" applyBorder="1" applyAlignment="1">
      <alignment horizontal="center" vertical="top" wrapText="1"/>
    </xf>
    <xf numFmtId="0" fontId="26" fillId="30" borderId="115" xfId="0" applyFont="1" applyFill="1" applyBorder="1" applyAlignment="1">
      <alignment horizontal="center" vertical="top" wrapText="1"/>
    </xf>
    <xf numFmtId="0" fontId="26" fillId="30" borderId="116" xfId="0" applyFont="1" applyFill="1" applyBorder="1" applyAlignment="1">
      <alignment horizontal="center" vertical="top" wrapText="1"/>
    </xf>
    <xf numFmtId="0" fontId="22" fillId="30" borderId="116" xfId="0" applyFont="1" applyFill="1" applyBorder="1" applyAlignment="1">
      <alignment horizontal="center" vertical="top" wrapText="1"/>
    </xf>
    <xf numFmtId="0" fontId="22" fillId="30" borderId="117" xfId="0" applyFont="1" applyFill="1" applyBorder="1" applyAlignment="1">
      <alignment horizontal="center" vertical="top" wrapText="1"/>
    </xf>
    <xf numFmtId="0" fontId="26" fillId="30" borderId="118" xfId="0" applyFont="1" applyFill="1" applyBorder="1" applyAlignment="1">
      <alignment vertical="top" wrapText="1"/>
    </xf>
    <xf numFmtId="0" fontId="26" fillId="30" borderId="54" xfId="0" applyFont="1" applyFill="1" applyBorder="1" applyAlignment="1">
      <alignment horizontal="center" vertical="top" wrapText="1"/>
    </xf>
    <xf numFmtId="0" fontId="22" fillId="30" borderId="109" xfId="0" applyFont="1" applyFill="1" applyBorder="1" applyAlignment="1">
      <alignment horizontal="center" vertical="top" wrapText="1"/>
    </xf>
    <xf numFmtId="0" fontId="22" fillId="30" borderId="119" xfId="0" applyFont="1" applyFill="1" applyBorder="1" applyAlignment="1">
      <alignment horizontal="center" vertical="top" wrapText="1"/>
    </xf>
    <xf numFmtId="0" fontId="26" fillId="29" borderId="79" xfId="0" applyFont="1" applyFill="1" applyBorder="1" applyAlignment="1">
      <alignment horizontal="center" vertical="top" wrapText="1"/>
    </xf>
    <xf numFmtId="0" fontId="26" fillId="29" borderId="98" xfId="0" applyFont="1" applyFill="1" applyBorder="1" applyAlignment="1">
      <alignment horizontal="center" vertical="top" wrapText="1"/>
    </xf>
    <xf numFmtId="0" fontId="22" fillId="29" borderId="98" xfId="0" applyFont="1" applyFill="1" applyBorder="1" applyAlignment="1">
      <alignment horizontal="center" vertical="top" wrapText="1"/>
    </xf>
    <xf numFmtId="0" fontId="22" fillId="29" borderId="120" xfId="0" applyFont="1" applyFill="1" applyBorder="1" applyAlignment="1">
      <alignment horizontal="center" vertical="top" wrapText="1"/>
    </xf>
    <xf numFmtId="0" fontId="22" fillId="0" borderId="121" xfId="0" applyFont="1" applyBorder="1" applyAlignment="1">
      <alignment horizontal="center" vertical="top" wrapText="1"/>
    </xf>
    <xf numFmtId="0" fontId="22" fillId="0" borderId="122" xfId="0" applyFont="1" applyBorder="1" applyAlignment="1">
      <alignment horizontal="center" vertical="top" wrapText="1"/>
    </xf>
    <xf numFmtId="0" fontId="26" fillId="0" borderId="122" xfId="0" applyFont="1" applyBorder="1" applyAlignment="1">
      <alignment horizontal="center" vertical="top" wrapText="1"/>
    </xf>
    <xf numFmtId="0" fontId="22" fillId="0" borderId="123" xfId="0" applyFont="1" applyBorder="1" applyAlignment="1">
      <alignment horizontal="center" vertical="top" wrapText="1"/>
    </xf>
    <xf numFmtId="0" fontId="26" fillId="0" borderId="121" xfId="0" applyFont="1" applyBorder="1" applyAlignment="1">
      <alignment horizontal="center" vertical="top" wrapText="1"/>
    </xf>
    <xf numFmtId="0" fontId="26" fillId="28" borderId="119" xfId="0" applyFont="1" applyFill="1" applyBorder="1" applyAlignment="1">
      <alignment horizontal="center" vertical="top" wrapText="1"/>
    </xf>
    <xf numFmtId="0" fontId="26" fillId="30" borderId="119" xfId="0" applyFont="1" applyFill="1" applyBorder="1" applyAlignment="1">
      <alignment horizontal="center" vertical="top" wrapText="1"/>
    </xf>
    <xf numFmtId="0" fontId="26" fillId="29" borderId="96" xfId="0" applyFont="1" applyFill="1" applyBorder="1" applyAlignment="1">
      <alignment horizontal="center" vertical="top" wrapText="1"/>
    </xf>
    <xf numFmtId="0" fontId="26" fillId="0" borderId="124" xfId="0" applyFont="1" applyBorder="1" applyAlignment="1">
      <alignment horizontal="center" vertical="top" wrapText="1"/>
    </xf>
    <xf numFmtId="0" fontId="26" fillId="29" borderId="121" xfId="0" applyFont="1" applyFill="1" applyBorder="1" applyAlignment="1">
      <alignment horizontal="center" vertical="top" wrapText="1"/>
    </xf>
    <xf numFmtId="3" fontId="22" fillId="0" borderId="121" xfId="0" applyNumberFormat="1" applyFont="1" applyBorder="1" applyAlignment="1">
      <alignment horizontal="center" vertical="top" wrapText="1"/>
    </xf>
    <xf numFmtId="0" fontId="22" fillId="0" borderId="23" xfId="0" applyFont="1" applyBorder="1" applyAlignment="1">
      <alignment horizontal="center" vertical="top" wrapText="1"/>
    </xf>
    <xf numFmtId="0" fontId="26" fillId="0" borderId="88" xfId="83" applyFont="1" applyBorder="1" applyAlignment="1">
      <alignment horizontal="left" vertical="top" wrapText="1"/>
    </xf>
    <xf numFmtId="0" fontId="26" fillId="0" borderId="29" xfId="0" applyFont="1" applyBorder="1" applyAlignment="1">
      <alignment horizontal="center" vertical="center" wrapText="1"/>
    </xf>
    <xf numFmtId="0" fontId="22" fillId="0" borderId="125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27" xfId="0" applyFont="1" applyBorder="1" applyAlignment="1">
      <alignment horizontal="center" vertical="top" wrapText="1"/>
    </xf>
    <xf numFmtId="0" fontId="22" fillId="0" borderId="95" xfId="0" applyFont="1" applyBorder="1" applyAlignment="1">
      <alignment vertical="top" wrapText="1"/>
    </xf>
    <xf numFmtId="0" fontId="26" fillId="0" borderId="126" xfId="0" applyFont="1" applyBorder="1" applyAlignment="1">
      <alignment horizontal="center" vertical="top" wrapText="1"/>
    </xf>
    <xf numFmtId="0" fontId="26" fillId="0" borderId="89" xfId="83" applyFont="1" applyBorder="1"/>
    <xf numFmtId="0" fontId="26" fillId="0" borderId="127" xfId="0" applyFont="1" applyBorder="1" applyAlignment="1">
      <alignment horizontal="center" vertical="top" wrapText="1"/>
    </xf>
    <xf numFmtId="0" fontId="26" fillId="0" borderId="52" xfId="83" applyFont="1" applyBorder="1"/>
    <xf numFmtId="3" fontId="26" fillId="0" borderId="43" xfId="0" applyNumberFormat="1" applyFont="1" applyBorder="1" applyAlignment="1">
      <alignment vertical="top" wrapText="1"/>
    </xf>
    <xf numFmtId="3" fontId="26" fillId="0" borderId="121" xfId="0" applyNumberFormat="1" applyFont="1" applyBorder="1" applyAlignment="1">
      <alignment horizontal="center" vertical="top" wrapText="1"/>
    </xf>
    <xf numFmtId="3" fontId="26" fillId="0" borderId="126" xfId="0" applyNumberFormat="1" applyFont="1" applyBorder="1" applyAlignment="1">
      <alignment horizontal="center" vertical="top" wrapText="1"/>
    </xf>
    <xf numFmtId="3" fontId="26" fillId="0" borderId="31" xfId="0" applyNumberFormat="1" applyFont="1" applyBorder="1" applyAlignment="1">
      <alignment horizontal="center" vertical="top" wrapText="1"/>
    </xf>
    <xf numFmtId="0" fontId="22" fillId="0" borderId="128" xfId="0" applyFont="1" applyBorder="1" applyAlignment="1">
      <alignment horizontal="center" vertical="top" wrapText="1"/>
    </xf>
    <xf numFmtId="0" fontId="26" fillId="0" borderId="55" xfId="76" applyFont="1" applyBorder="1" applyAlignment="1">
      <alignment horizontal="left" vertical="top" wrapText="1"/>
    </xf>
    <xf numFmtId="3" fontId="26" fillId="0" borderId="129" xfId="52" applyNumberFormat="1" applyFont="1" applyFill="1" applyBorder="1" applyAlignment="1">
      <alignment horizontal="right" vertical="center"/>
    </xf>
    <xf numFmtId="0" fontId="26" fillId="0" borderId="18" xfId="76" applyFont="1" applyBorder="1" applyAlignment="1">
      <alignment horizontal="left" vertical="top" wrapText="1"/>
    </xf>
    <xf numFmtId="3" fontId="26" fillId="0" borderId="47" xfId="76" applyNumberFormat="1" applyFont="1" applyBorder="1" applyAlignment="1">
      <alignment vertical="center"/>
    </xf>
    <xf numFmtId="0" fontId="22" fillId="0" borderId="47" xfId="76" applyFont="1" applyBorder="1" applyAlignment="1">
      <alignment horizontal="left" vertical="top" wrapText="1"/>
    </xf>
    <xf numFmtId="3" fontId="22" fillId="0" borderId="130" xfId="79" applyNumberFormat="1" applyFont="1" applyBorder="1"/>
    <xf numFmtId="3" fontId="26" fillId="30" borderId="42" xfId="79" applyNumberFormat="1" applyFont="1" applyFill="1" applyBorder="1" applyAlignment="1">
      <alignment wrapText="1"/>
    </xf>
    <xf numFmtId="3" fontId="26" fillId="30" borderId="131" xfId="79" applyNumberFormat="1" applyFont="1" applyFill="1" applyBorder="1" applyAlignment="1">
      <alignment horizontal="center" vertical="center"/>
    </xf>
    <xf numFmtId="164" fontId="26" fillId="30" borderId="66" xfId="52" applyFont="1" applyFill="1" applyBorder="1" applyAlignment="1">
      <alignment horizontal="center" vertical="center"/>
    </xf>
    <xf numFmtId="3" fontId="26" fillId="30" borderId="88" xfId="79" applyNumberFormat="1" applyFont="1" applyFill="1" applyBorder="1" applyAlignment="1">
      <alignment wrapText="1"/>
    </xf>
    <xf numFmtId="3" fontId="26" fillId="30" borderId="132" xfId="79" applyNumberFormat="1" applyFont="1" applyFill="1" applyBorder="1"/>
    <xf numFmtId="3" fontId="26" fillId="30" borderId="13" xfId="79" applyNumberFormat="1" applyFont="1" applyFill="1" applyBorder="1"/>
    <xf numFmtId="3" fontId="26" fillId="30" borderId="133" xfId="79" applyNumberFormat="1" applyFont="1" applyFill="1" applyBorder="1"/>
    <xf numFmtId="3" fontId="26" fillId="30" borderId="81" xfId="79" applyNumberFormat="1" applyFont="1" applyFill="1" applyBorder="1" applyAlignment="1">
      <alignment wrapText="1"/>
    </xf>
    <xf numFmtId="3" fontId="22" fillId="30" borderId="134" xfId="79" applyNumberFormat="1" applyFont="1" applyFill="1" applyBorder="1"/>
    <xf numFmtId="3" fontId="22" fillId="30" borderId="111" xfId="79" applyNumberFormat="1" applyFont="1" applyFill="1" applyBorder="1"/>
    <xf numFmtId="3" fontId="22" fillId="30" borderId="112" xfId="79" applyNumberFormat="1" applyFont="1" applyFill="1" applyBorder="1"/>
    <xf numFmtId="3" fontId="26" fillId="30" borderId="59" xfId="79" applyNumberFormat="1" applyFont="1" applyFill="1" applyBorder="1"/>
    <xf numFmtId="3" fontId="26" fillId="30" borderId="134" xfId="79" applyNumberFormat="1" applyFont="1" applyFill="1" applyBorder="1"/>
    <xf numFmtId="0" fontId="22" fillId="0" borderId="89" xfId="81" applyFont="1" applyBorder="1"/>
    <xf numFmtId="0" fontId="22" fillId="0" borderId="52" xfId="81" applyFont="1" applyBorder="1"/>
    <xf numFmtId="0" fontId="22" fillId="0" borderId="118" xfId="76" applyFont="1" applyBorder="1" applyAlignment="1">
      <alignment horizontal="left" vertical="top" wrapText="1"/>
    </xf>
    <xf numFmtId="0" fontId="22" fillId="0" borderId="86" xfId="76" applyFont="1" applyBorder="1" applyAlignment="1">
      <alignment horizontal="left" vertical="top" wrapText="1"/>
    </xf>
    <xf numFmtId="3" fontId="22" fillId="0" borderId="77" xfId="79" applyNumberFormat="1" applyFont="1" applyBorder="1"/>
    <xf numFmtId="0" fontId="26" fillId="0" borderId="128" xfId="0" applyFont="1" applyBorder="1" applyAlignment="1">
      <alignment horizontal="center" vertical="top" wrapText="1"/>
    </xf>
    <xf numFmtId="0" fontId="22" fillId="0" borderId="86" xfId="0" applyFont="1" applyBorder="1"/>
    <xf numFmtId="0" fontId="26" fillId="0" borderId="107" xfId="0" applyFont="1" applyBorder="1"/>
    <xf numFmtId="3" fontId="22" fillId="0" borderId="118" xfId="82" applyNumberFormat="1" applyFont="1" applyBorder="1"/>
    <xf numFmtId="3" fontId="22" fillId="0" borderId="89" xfId="82" applyNumberFormat="1" applyFont="1" applyBorder="1"/>
    <xf numFmtId="3" fontId="26" fillId="25" borderId="100" xfId="82" applyNumberFormat="1" applyFont="1" applyFill="1" applyBorder="1"/>
    <xf numFmtId="3" fontId="26" fillId="30" borderId="60" xfId="79" applyNumberFormat="1" applyFont="1" applyFill="1" applyBorder="1"/>
    <xf numFmtId="3" fontId="26" fillId="30" borderId="135" xfId="79" applyNumberFormat="1" applyFont="1" applyFill="1" applyBorder="1"/>
    <xf numFmtId="3" fontId="22" fillId="0" borderId="126" xfId="79" applyNumberFormat="1" applyFont="1" applyBorder="1"/>
    <xf numFmtId="3" fontId="22" fillId="0" borderId="116" xfId="79" applyNumberFormat="1" applyFont="1" applyBorder="1"/>
    <xf numFmtId="0" fontId="22" fillId="0" borderId="136" xfId="76" applyFont="1" applyBorder="1" applyAlignment="1">
      <alignment horizontal="left" vertical="top" wrapText="1"/>
    </xf>
    <xf numFmtId="0" fontId="26" fillId="25" borderId="137" xfId="82" applyFont="1" applyFill="1" applyBorder="1" applyAlignment="1">
      <alignment horizontal="center" wrapText="1"/>
    </xf>
    <xf numFmtId="3" fontId="22" fillId="0" borderId="138" xfId="82" applyNumberFormat="1" applyFont="1" applyBorder="1"/>
    <xf numFmtId="3" fontId="26" fillId="25" borderId="139" xfId="82" applyNumberFormat="1" applyFont="1" applyFill="1" applyBorder="1"/>
    <xf numFmtId="3" fontId="29" fillId="25" borderId="140" xfId="82" applyNumberFormat="1" applyFont="1" applyFill="1" applyBorder="1"/>
    <xf numFmtId="3" fontId="29" fillId="25" borderId="137" xfId="82" applyNumberFormat="1" applyFont="1" applyFill="1" applyBorder="1"/>
    <xf numFmtId="3" fontId="22" fillId="0" borderId="49" xfId="82" applyNumberFormat="1" applyFont="1" applyBorder="1"/>
    <xf numFmtId="0" fontId="22" fillId="25" borderId="41" xfId="79" applyFont="1" applyFill="1" applyBorder="1"/>
    <xf numFmtId="3" fontId="22" fillId="25" borderId="141" xfId="79" applyNumberFormat="1" applyFont="1" applyFill="1" applyBorder="1"/>
    <xf numFmtId="3" fontId="22" fillId="25" borderId="41" xfId="79" applyNumberFormat="1" applyFont="1" applyFill="1" applyBorder="1"/>
    <xf numFmtId="3" fontId="26" fillId="0" borderId="41" xfId="76" applyNumberFormat="1" applyFont="1" applyBorder="1" applyAlignment="1">
      <alignment horizontal="right"/>
    </xf>
    <xf numFmtId="3" fontId="22" fillId="0" borderId="142" xfId="82" applyNumberFormat="1" applyFont="1" applyBorder="1"/>
    <xf numFmtId="3" fontId="22" fillId="0" borderId="43" xfId="82" applyNumberFormat="1" applyFont="1" applyBorder="1"/>
    <xf numFmtId="0" fontId="26" fillId="25" borderId="46" xfId="82" applyFont="1" applyFill="1" applyBorder="1"/>
    <xf numFmtId="0" fontId="26" fillId="25" borderId="131" xfId="82" applyFont="1" applyFill="1" applyBorder="1"/>
    <xf numFmtId="3" fontId="26" fillId="0" borderId="0" xfId="76" applyNumberFormat="1" applyFont="1"/>
    <xf numFmtId="0" fontId="26" fillId="25" borderId="67" xfId="82" applyFont="1" applyFill="1" applyBorder="1" applyAlignment="1">
      <alignment horizontal="center" wrapText="1"/>
    </xf>
    <xf numFmtId="3" fontId="22" fillId="0" borderId="143" xfId="82" applyNumberFormat="1" applyFont="1" applyBorder="1"/>
    <xf numFmtId="0" fontId="26" fillId="0" borderId="42" xfId="78" applyFont="1" applyBorder="1"/>
    <xf numFmtId="0" fontId="26" fillId="0" borderId="42" xfId="78" applyFont="1" applyBorder="1" applyAlignment="1">
      <alignment horizontal="center"/>
    </xf>
    <xf numFmtId="0" fontId="26" fillId="0" borderId="46" xfId="78" applyFont="1" applyBorder="1" applyAlignment="1">
      <alignment horizontal="center"/>
    </xf>
    <xf numFmtId="0" fontId="26" fillId="25" borderId="42" xfId="82" applyFont="1" applyFill="1" applyBorder="1"/>
    <xf numFmtId="0" fontId="36" fillId="0" borderId="0" xfId="0" applyFont="1"/>
    <xf numFmtId="0" fontId="27" fillId="0" borderId="0" xfId="0" applyFont="1"/>
    <xf numFmtId="0" fontId="26" fillId="25" borderId="100" xfId="82" applyFont="1" applyFill="1" applyBorder="1"/>
    <xf numFmtId="0" fontId="26" fillId="28" borderId="85" xfId="0" applyFont="1" applyFill="1" applyBorder="1" applyAlignment="1">
      <alignment vertical="top" wrapText="1"/>
    </xf>
    <xf numFmtId="0" fontId="22" fillId="0" borderId="118" xfId="81" applyFont="1" applyBorder="1"/>
    <xf numFmtId="0" fontId="22" fillId="0" borderId="47" xfId="81" applyFont="1" applyBorder="1"/>
    <xf numFmtId="3" fontId="22" fillId="0" borderId="118" xfId="76" applyNumberFormat="1" applyFont="1" applyBorder="1" applyAlignment="1">
      <alignment horizontal="right" vertical="top" wrapText="1"/>
    </xf>
    <xf numFmtId="3" fontId="22" fillId="0" borderId="47" xfId="76" applyNumberFormat="1" applyFont="1" applyBorder="1" applyAlignment="1">
      <alignment horizontal="right" wrapText="1"/>
    </xf>
    <xf numFmtId="3" fontId="22" fillId="0" borderId="47" xfId="76" applyNumberFormat="1" applyFont="1" applyBorder="1" applyAlignment="1">
      <alignment horizontal="right" vertical="top" wrapText="1"/>
    </xf>
    <xf numFmtId="3" fontId="22" fillId="0" borderId="86" xfId="76" applyNumberFormat="1" applyFont="1" applyBorder="1" applyAlignment="1">
      <alignment horizontal="right" vertical="top" wrapText="1"/>
    </xf>
    <xf numFmtId="3" fontId="22" fillId="0" borderId="118" xfId="81" applyNumberFormat="1" applyFont="1" applyBorder="1"/>
    <xf numFmtId="3" fontId="22" fillId="0" borderId="47" xfId="81" applyNumberFormat="1" applyFont="1" applyBorder="1"/>
    <xf numFmtId="0" fontId="26" fillId="0" borderId="44" xfId="0" applyFont="1" applyBorder="1" applyAlignment="1">
      <alignment horizontal="center"/>
    </xf>
    <xf numFmtId="0" fontId="22" fillId="0" borderId="44" xfId="0" applyFont="1" applyBorder="1"/>
    <xf numFmtId="0" fontId="22" fillId="0" borderId="44" xfId="0" applyFont="1" applyBorder="1" applyAlignment="1">
      <alignment horizontal="center"/>
    </xf>
    <xf numFmtId="3" fontId="26" fillId="0" borderId="131" xfId="0" applyNumberFormat="1" applyFont="1" applyBorder="1" applyAlignment="1">
      <alignment horizontal="right"/>
    </xf>
    <xf numFmtId="0" fontId="22" fillId="0" borderId="52" xfId="0" applyFont="1" applyBorder="1"/>
    <xf numFmtId="0" fontId="26" fillId="25" borderId="131" xfId="82" applyFont="1" applyFill="1" applyBorder="1" applyAlignment="1">
      <alignment horizontal="center"/>
    </xf>
    <xf numFmtId="3" fontId="26" fillId="0" borderId="144" xfId="52" quotePrefix="1" applyNumberFormat="1" applyFont="1" applyFill="1" applyBorder="1" applyAlignment="1">
      <alignment horizontal="right" vertical="top"/>
    </xf>
    <xf numFmtId="3" fontId="26" fillId="25" borderId="46" xfId="76" applyNumberFormat="1" applyFont="1" applyFill="1" applyBorder="1" applyAlignment="1">
      <alignment vertical="center"/>
    </xf>
    <xf numFmtId="0" fontId="22" fillId="0" borderId="53" xfId="76" applyFont="1" applyBorder="1"/>
    <xf numFmtId="166" fontId="22" fillId="0" borderId="41" xfId="52" applyNumberFormat="1" applyFont="1" applyFill="1" applyBorder="1"/>
    <xf numFmtId="0" fontId="22" fillId="0" borderId="41" xfId="76" applyFont="1" applyBorder="1"/>
    <xf numFmtId="3" fontId="22" fillId="0" borderId="41" xfId="76" applyNumberFormat="1" applyFont="1" applyBorder="1" applyAlignment="1">
      <alignment horizontal="center"/>
    </xf>
    <xf numFmtId="3" fontId="22" fillId="0" borderId="41" xfId="76" applyNumberFormat="1" applyFont="1" applyBorder="1"/>
    <xf numFmtId="0" fontId="22" fillId="0" borderId="141" xfId="76" applyFont="1" applyBorder="1"/>
    <xf numFmtId="3" fontId="22" fillId="0" borderId="47" xfId="82" applyNumberFormat="1" applyFont="1" applyBorder="1"/>
    <xf numFmtId="3" fontId="22" fillId="0" borderId="144" xfId="82" applyNumberFormat="1" applyFont="1" applyBorder="1"/>
    <xf numFmtId="3" fontId="22" fillId="25" borderId="73" xfId="82" applyNumberFormat="1" applyFont="1" applyFill="1" applyBorder="1"/>
    <xf numFmtId="3" fontId="26" fillId="25" borderId="81" xfId="82" applyNumberFormat="1" applyFont="1" applyFill="1" applyBorder="1"/>
    <xf numFmtId="3" fontId="26" fillId="25" borderId="137" xfId="82" applyNumberFormat="1" applyFont="1" applyFill="1" applyBorder="1"/>
    <xf numFmtId="0" fontId="26" fillId="25" borderId="145" xfId="82" applyFont="1" applyFill="1" applyBorder="1" applyAlignment="1">
      <alignment horizontal="center" wrapText="1"/>
    </xf>
    <xf numFmtId="3" fontId="22" fillId="0" borderId="146" xfId="82" applyNumberFormat="1" applyFont="1" applyBorder="1" applyAlignment="1">
      <alignment horizontal="right"/>
    </xf>
    <xf numFmtId="3" fontId="26" fillId="25" borderId="145" xfId="82" applyNumberFormat="1" applyFont="1" applyFill="1" applyBorder="1"/>
    <xf numFmtId="3" fontId="22" fillId="0" borderId="64" xfId="82" applyNumberFormat="1" applyFont="1" applyBorder="1" applyAlignment="1">
      <alignment horizontal="right" wrapText="1"/>
    </xf>
    <xf numFmtId="3" fontId="26" fillId="25" borderId="131" xfId="82" applyNumberFormat="1" applyFont="1" applyFill="1" applyBorder="1"/>
    <xf numFmtId="3" fontId="26" fillId="0" borderId="67" xfId="82" applyNumberFormat="1" applyFont="1" applyBorder="1"/>
    <xf numFmtId="3" fontId="26" fillId="0" borderId="0" xfId="76" applyNumberFormat="1" applyFont="1" applyAlignment="1">
      <alignment horizontal="left"/>
    </xf>
    <xf numFmtId="3" fontId="22" fillId="0" borderId="45" xfId="82" applyNumberFormat="1" applyFont="1" applyBorder="1"/>
    <xf numFmtId="3" fontId="22" fillId="0" borderId="78" xfId="82" applyNumberFormat="1" applyFont="1" applyBorder="1"/>
    <xf numFmtId="0" fontId="26" fillId="25" borderId="45" xfId="82" applyFont="1" applyFill="1" applyBorder="1"/>
    <xf numFmtId="3" fontId="22" fillId="0" borderId="97" xfId="0" applyNumberFormat="1" applyFont="1" applyBorder="1" applyAlignment="1">
      <alignment vertical="top" wrapText="1"/>
    </xf>
    <xf numFmtId="3" fontId="26" fillId="29" borderId="147" xfId="0" applyNumberFormat="1" applyFont="1" applyFill="1" applyBorder="1" applyAlignment="1">
      <alignment vertical="top" wrapText="1"/>
    </xf>
    <xf numFmtId="3" fontId="22" fillId="0" borderId="148" xfId="0" applyNumberFormat="1" applyFont="1" applyBorder="1" applyAlignment="1">
      <alignment vertical="top" wrapText="1"/>
    </xf>
    <xf numFmtId="3" fontId="26" fillId="0" borderId="148" xfId="83" applyNumberFormat="1" applyFont="1" applyBorder="1"/>
    <xf numFmtId="3" fontId="22" fillId="0" borderId="149" xfId="0" applyNumberFormat="1" applyFont="1" applyBorder="1" applyAlignment="1">
      <alignment vertical="top" wrapText="1"/>
    </xf>
    <xf numFmtId="3" fontId="22" fillId="0" borderId="82" xfId="0" applyNumberFormat="1" applyFont="1" applyBorder="1" applyAlignment="1">
      <alignment vertical="top" wrapText="1"/>
    </xf>
    <xf numFmtId="3" fontId="26" fillId="0" borderId="94" xfId="0" applyNumberFormat="1" applyFont="1" applyBorder="1" applyAlignment="1">
      <alignment vertical="top" wrapText="1"/>
    </xf>
    <xf numFmtId="3" fontId="26" fillId="29" borderId="93" xfId="0" applyNumberFormat="1" applyFont="1" applyFill="1" applyBorder="1" applyAlignment="1">
      <alignment vertical="top" wrapText="1"/>
    </xf>
    <xf numFmtId="3" fontId="26" fillId="0" borderId="113" xfId="0" applyNumberFormat="1" applyFont="1" applyBorder="1" applyAlignment="1">
      <alignment vertical="top" wrapText="1"/>
    </xf>
    <xf numFmtId="3" fontId="26" fillId="0" borderId="150" xfId="0" applyNumberFormat="1" applyFont="1" applyBorder="1" applyAlignment="1">
      <alignment vertical="top" wrapText="1"/>
    </xf>
    <xf numFmtId="3" fontId="26" fillId="30" borderId="49" xfId="0" applyNumberFormat="1" applyFont="1" applyFill="1" applyBorder="1" applyAlignment="1">
      <alignment vertical="top" wrapText="1"/>
    </xf>
    <xf numFmtId="3" fontId="26" fillId="28" borderId="147" xfId="0" applyNumberFormat="1" applyFont="1" applyFill="1" applyBorder="1" applyAlignment="1">
      <alignment vertical="top" wrapText="1"/>
    </xf>
    <xf numFmtId="3" fontId="22" fillId="0" borderId="31" xfId="79" applyNumberFormat="1" applyFont="1" applyBorder="1"/>
    <xf numFmtId="3" fontId="26" fillId="30" borderId="32" xfId="79" applyNumberFormat="1" applyFont="1" applyFill="1" applyBorder="1"/>
    <xf numFmtId="3" fontId="26" fillId="30" borderId="112" xfId="79" applyNumberFormat="1" applyFont="1" applyFill="1" applyBorder="1"/>
    <xf numFmtId="164" fontId="26" fillId="25" borderId="66" xfId="52" applyFont="1" applyFill="1" applyBorder="1" applyAlignment="1">
      <alignment horizontal="center" vertical="center"/>
    </xf>
    <xf numFmtId="0" fontId="26" fillId="25" borderId="66" xfId="76" applyFont="1" applyFill="1" applyBorder="1" applyAlignment="1">
      <alignment horizontal="center" vertical="center"/>
    </xf>
    <xf numFmtId="0" fontId="26" fillId="25" borderId="66" xfId="76" applyFont="1" applyFill="1" applyBorder="1" applyAlignment="1">
      <alignment vertical="center"/>
    </xf>
    <xf numFmtId="0" fontId="26" fillId="25" borderId="48" xfId="76" applyFont="1" applyFill="1" applyBorder="1" applyAlignment="1">
      <alignment vertical="center"/>
    </xf>
    <xf numFmtId="0" fontId="22" fillId="30" borderId="66" xfId="79" applyFont="1" applyFill="1" applyBorder="1"/>
    <xf numFmtId="0" fontId="22" fillId="30" borderId="151" xfId="79" applyFont="1" applyFill="1" applyBorder="1"/>
    <xf numFmtId="0" fontId="22" fillId="30" borderId="48" xfId="79" applyFont="1" applyFill="1" applyBorder="1"/>
    <xf numFmtId="3" fontId="26" fillId="0" borderId="61" xfId="79" applyNumberFormat="1" applyFont="1" applyBorder="1"/>
    <xf numFmtId="0" fontId="22" fillId="30" borderId="59" xfId="79" applyFont="1" applyFill="1" applyBorder="1"/>
    <xf numFmtId="0" fontId="22" fillId="30" borderId="60" xfId="79" applyFont="1" applyFill="1" applyBorder="1"/>
    <xf numFmtId="3" fontId="26" fillId="25" borderId="108" xfId="79" applyNumberFormat="1" applyFont="1" applyFill="1" applyBorder="1" applyAlignment="1">
      <alignment horizontal="center" vertical="center"/>
    </xf>
    <xf numFmtId="3" fontId="26" fillId="25" borderId="109" xfId="79" applyNumberFormat="1" applyFont="1" applyFill="1" applyBorder="1" applyAlignment="1">
      <alignment horizontal="center" vertical="center"/>
    </xf>
    <xf numFmtId="3" fontId="26" fillId="25" borderId="152" xfId="79" applyNumberFormat="1" applyFont="1" applyFill="1" applyBorder="1" applyAlignment="1">
      <alignment horizontal="center" vertical="center"/>
    </xf>
    <xf numFmtId="3" fontId="26" fillId="0" borderId="153" xfId="0" applyNumberFormat="1" applyFont="1" applyBorder="1" applyAlignment="1">
      <alignment vertical="top" wrapText="1"/>
    </xf>
    <xf numFmtId="3" fontId="22" fillId="25" borderId="72" xfId="82" applyNumberFormat="1" applyFont="1" applyFill="1" applyBorder="1"/>
    <xf numFmtId="3" fontId="22" fillId="0" borderId="154" xfId="82" applyNumberFormat="1" applyFont="1" applyBorder="1"/>
    <xf numFmtId="0" fontId="26" fillId="25" borderId="66" xfId="82" applyFont="1" applyFill="1" applyBorder="1" applyAlignment="1">
      <alignment horizontal="center" wrapText="1"/>
    </xf>
    <xf numFmtId="0" fontId="26" fillId="25" borderId="76" xfId="82" applyFont="1" applyFill="1" applyBorder="1" applyAlignment="1">
      <alignment horizontal="center" wrapText="1"/>
    </xf>
    <xf numFmtId="3" fontId="26" fillId="25" borderId="79" xfId="82" applyNumberFormat="1" applyFont="1" applyFill="1" applyBorder="1"/>
    <xf numFmtId="3" fontId="22" fillId="0" borderId="37" xfId="82" applyNumberFormat="1" applyFont="1" applyBorder="1"/>
    <xf numFmtId="3" fontId="22" fillId="0" borderId="55" xfId="82" applyNumberFormat="1" applyFont="1" applyBorder="1"/>
    <xf numFmtId="3" fontId="29" fillId="25" borderId="76" xfId="82" applyNumberFormat="1" applyFont="1" applyFill="1" applyBorder="1"/>
    <xf numFmtId="3" fontId="22" fillId="0" borderId="62" xfId="82" applyNumberFormat="1" applyFont="1" applyBorder="1"/>
    <xf numFmtId="3" fontId="26" fillId="25" borderId="140" xfId="82" applyNumberFormat="1" applyFont="1" applyFill="1" applyBorder="1"/>
    <xf numFmtId="3" fontId="27" fillId="25" borderId="59" xfId="82" applyNumberFormat="1" applyFont="1" applyFill="1" applyBorder="1"/>
    <xf numFmtId="3" fontId="22" fillId="0" borderId="151" xfId="82" applyNumberFormat="1" applyFont="1" applyBorder="1"/>
    <xf numFmtId="0" fontId="26" fillId="25" borderId="58" xfId="82" applyFont="1" applyFill="1" applyBorder="1" applyAlignment="1">
      <alignment horizontal="center" wrapText="1"/>
    </xf>
    <xf numFmtId="3" fontId="22" fillId="0" borderId="136" xfId="82" applyNumberFormat="1" applyFont="1" applyBorder="1"/>
    <xf numFmtId="3" fontId="22" fillId="0" borderId="58" xfId="82" applyNumberFormat="1" applyFont="1" applyBorder="1"/>
    <xf numFmtId="3" fontId="22" fillId="0" borderId="69" xfId="82" applyNumberFormat="1" applyFont="1" applyBorder="1"/>
    <xf numFmtId="0" fontId="22" fillId="25" borderId="45" xfId="76" applyFont="1" applyFill="1" applyBorder="1"/>
    <xf numFmtId="0" fontId="22" fillId="25" borderId="141" xfId="76" applyFont="1" applyFill="1" applyBorder="1"/>
    <xf numFmtId="3" fontId="26" fillId="25" borderId="48" xfId="82" applyNumberFormat="1" applyFont="1" applyFill="1" applyBorder="1" applyProtection="1">
      <protection locked="0"/>
    </xf>
    <xf numFmtId="3" fontId="22" fillId="0" borderId="19" xfId="82" applyNumberFormat="1" applyFont="1" applyBorder="1" applyAlignment="1">
      <alignment horizontal="right"/>
    </xf>
    <xf numFmtId="3" fontId="22" fillId="0" borderId="155" xfId="82" applyNumberFormat="1" applyFont="1" applyBorder="1" applyAlignment="1">
      <alignment horizontal="right"/>
    </xf>
    <xf numFmtId="0" fontId="26" fillId="0" borderId="47" xfId="0" applyFont="1" applyBorder="1" applyAlignment="1">
      <alignment wrapText="1"/>
    </xf>
    <xf numFmtId="0" fontId="22" fillId="0" borderId="0" xfId="0" applyFont="1" applyAlignment="1">
      <alignment wrapText="1"/>
    </xf>
    <xf numFmtId="3" fontId="0" fillId="0" borderId="0" xfId="0" applyNumberFormat="1"/>
    <xf numFmtId="0" fontId="26" fillId="0" borderId="0" xfId="79" applyFont="1" applyAlignment="1">
      <alignment horizontal="right"/>
    </xf>
    <xf numFmtId="3" fontId="26" fillId="25" borderId="114" xfId="79" applyNumberFormat="1" applyFont="1" applyFill="1" applyBorder="1" applyAlignment="1">
      <alignment horizontal="center" vertical="center"/>
    </xf>
    <xf numFmtId="3" fontId="26" fillId="26" borderId="42" xfId="79" applyNumberFormat="1" applyFont="1" applyFill="1" applyBorder="1" applyAlignment="1">
      <alignment horizontal="left" vertical="center" wrapText="1"/>
    </xf>
    <xf numFmtId="3" fontId="26" fillId="26" borderId="108" xfId="79" applyNumberFormat="1" applyFont="1" applyFill="1" applyBorder="1" applyAlignment="1">
      <alignment horizontal="center" vertical="center"/>
    </xf>
    <xf numFmtId="3" fontId="26" fillId="26" borderId="109" xfId="79" applyNumberFormat="1" applyFont="1" applyFill="1" applyBorder="1" applyAlignment="1">
      <alignment horizontal="center" vertical="center"/>
    </xf>
    <xf numFmtId="3" fontId="22" fillId="0" borderId="49" xfId="79" applyNumberFormat="1" applyFont="1" applyBorder="1"/>
    <xf numFmtId="3" fontId="22" fillId="0" borderId="61" xfId="79" applyNumberFormat="1" applyFont="1" applyBorder="1"/>
    <xf numFmtId="3" fontId="22" fillId="0" borderId="43" xfId="79" applyNumberFormat="1" applyFont="1" applyBorder="1"/>
    <xf numFmtId="3" fontId="22" fillId="0" borderId="19" xfId="79" applyNumberFormat="1" applyFont="1" applyBorder="1"/>
    <xf numFmtId="3" fontId="22" fillId="0" borderId="136" xfId="79" applyNumberFormat="1" applyFont="1" applyBorder="1"/>
    <xf numFmtId="3" fontId="26" fillId="24" borderId="88" xfId="79" applyNumberFormat="1" applyFont="1" applyFill="1" applyBorder="1" applyAlignment="1">
      <alignment wrapText="1"/>
    </xf>
    <xf numFmtId="3" fontId="26" fillId="24" borderId="13" xfId="79" applyNumberFormat="1" applyFont="1" applyFill="1" applyBorder="1"/>
    <xf numFmtId="3" fontId="26" fillId="24" borderId="32" xfId="79" applyNumberFormat="1" applyFont="1" applyFill="1" applyBorder="1"/>
    <xf numFmtId="3" fontId="26" fillId="24" borderId="133" xfId="79" applyNumberFormat="1" applyFont="1" applyFill="1" applyBorder="1"/>
    <xf numFmtId="3" fontId="26" fillId="24" borderId="81" xfId="79" applyNumberFormat="1" applyFont="1" applyFill="1" applyBorder="1" applyAlignment="1">
      <alignment wrapText="1"/>
    </xf>
    <xf numFmtId="3" fontId="22" fillId="24" borderId="76" xfId="79" applyNumberFormat="1" applyFont="1" applyFill="1" applyBorder="1"/>
    <xf numFmtId="3" fontId="22" fillId="24" borderId="145" xfId="79" applyNumberFormat="1" applyFont="1" applyFill="1" applyBorder="1"/>
    <xf numFmtId="3" fontId="26" fillId="24" borderId="59" xfId="79" applyNumberFormat="1" applyFont="1" applyFill="1" applyBorder="1"/>
    <xf numFmtId="3" fontId="26" fillId="24" borderId="134" xfId="79" applyNumberFormat="1" applyFont="1" applyFill="1" applyBorder="1"/>
    <xf numFmtId="3" fontId="26" fillId="24" borderId="112" xfId="79" applyNumberFormat="1" applyFont="1" applyFill="1" applyBorder="1"/>
    <xf numFmtId="0" fontId="37" fillId="25" borderId="108" xfId="79" applyFont="1" applyFill="1" applyBorder="1"/>
    <xf numFmtId="3" fontId="22" fillId="25" borderId="109" xfId="79" applyNumberFormat="1" applyFont="1" applyFill="1" applyBorder="1"/>
    <xf numFmtId="0" fontId="22" fillId="25" borderId="109" xfId="79" applyFont="1" applyFill="1" applyBorder="1"/>
    <xf numFmtId="167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vertical="center" wrapText="1"/>
    </xf>
    <xf numFmtId="167" fontId="38" fillId="0" borderId="0" xfId="0" applyNumberFormat="1" applyFont="1" applyAlignment="1">
      <alignment horizontal="right" vertical="center" wrapText="1"/>
    </xf>
    <xf numFmtId="167" fontId="40" fillId="0" borderId="156" xfId="0" applyNumberFormat="1" applyFont="1" applyBorder="1" applyAlignment="1">
      <alignment horizontal="center" vertical="center" wrapText="1"/>
    </xf>
    <xf numFmtId="167" fontId="45" fillId="0" borderId="19" xfId="0" applyNumberFormat="1" applyFont="1" applyBorder="1" applyAlignment="1" applyProtection="1">
      <alignment horizontal="left" vertical="center" wrapText="1" indent="1"/>
      <protection locked="0"/>
    </xf>
    <xf numFmtId="168" fontId="45" fillId="0" borderId="15" xfId="0" applyNumberFormat="1" applyFont="1" applyBorder="1" applyAlignment="1" applyProtection="1">
      <alignment vertical="center" wrapText="1"/>
      <protection locked="0"/>
    </xf>
    <xf numFmtId="167" fontId="45" fillId="0" borderId="19" xfId="0" applyNumberFormat="1" applyFont="1" applyBorder="1" applyAlignment="1" applyProtection="1">
      <alignment vertical="center" wrapText="1"/>
      <protection locked="0"/>
    </xf>
    <xf numFmtId="167" fontId="40" fillId="0" borderId="157" xfId="0" applyNumberFormat="1" applyFont="1" applyBorder="1" applyAlignment="1">
      <alignment horizontal="center" vertical="center" wrapText="1"/>
    </xf>
    <xf numFmtId="167" fontId="45" fillId="0" borderId="70" xfId="0" applyNumberFormat="1" applyFont="1" applyBorder="1" applyAlignment="1" applyProtection="1">
      <alignment horizontal="left" vertical="center" wrapText="1" indent="1"/>
      <protection locked="0"/>
    </xf>
    <xf numFmtId="168" fontId="45" fillId="0" borderId="10" xfId="0" applyNumberFormat="1" applyFont="1" applyBorder="1" applyAlignment="1" applyProtection="1">
      <alignment vertical="center" wrapText="1"/>
      <protection locked="0"/>
    </xf>
    <xf numFmtId="167" fontId="45" fillId="0" borderId="70" xfId="0" applyNumberFormat="1" applyFont="1" applyBorder="1" applyAlignment="1" applyProtection="1">
      <alignment vertical="center" wrapText="1"/>
      <protection locked="0"/>
    </xf>
    <xf numFmtId="167" fontId="40" fillId="0" borderId="158" xfId="0" applyNumberFormat="1" applyFont="1" applyBorder="1" applyAlignment="1">
      <alignment horizontal="center" vertical="center" wrapText="1"/>
    </xf>
    <xf numFmtId="167" fontId="44" fillId="0" borderId="133" xfId="0" applyNumberFormat="1" applyFont="1" applyBorder="1" applyAlignment="1" applyProtection="1">
      <alignment horizontal="left" vertical="center" wrapText="1" indent="1"/>
      <protection locked="0"/>
    </xf>
    <xf numFmtId="168" fontId="45" fillId="0" borderId="10" xfId="0" applyNumberFormat="1" applyFont="1" applyBorder="1" applyAlignment="1" applyProtection="1">
      <alignment horizontal="center" vertical="center" wrapText="1"/>
      <protection locked="0"/>
    </xf>
    <xf numFmtId="167" fontId="44" fillId="0" borderId="133" xfId="0" applyNumberFormat="1" applyFont="1" applyBorder="1" applyAlignment="1">
      <alignment horizontal="left" vertical="center" wrapText="1" indent="1"/>
    </xf>
    <xf numFmtId="167" fontId="41" fillId="0" borderId="159" xfId="0" applyNumberFormat="1" applyFont="1" applyBorder="1" applyAlignment="1">
      <alignment horizontal="center" vertical="center"/>
    </xf>
    <xf numFmtId="167" fontId="41" fillId="0" borderId="160" xfId="0" applyNumberFormat="1" applyFont="1" applyBorder="1" applyAlignment="1">
      <alignment horizontal="center" vertical="center" wrapText="1"/>
    </xf>
    <xf numFmtId="167" fontId="43" fillId="0" borderId="161" xfId="0" applyNumberFormat="1" applyFont="1" applyBorder="1" applyAlignment="1">
      <alignment horizontal="center" vertical="center" wrapText="1"/>
    </xf>
    <xf numFmtId="167" fontId="43" fillId="0" borderId="133" xfId="0" applyNumberFormat="1" applyFont="1" applyBorder="1" applyAlignment="1">
      <alignment horizontal="center" vertical="center" wrapText="1"/>
    </xf>
    <xf numFmtId="167" fontId="43" fillId="0" borderId="32" xfId="0" applyNumberFormat="1" applyFont="1" applyBorder="1" applyAlignment="1">
      <alignment horizontal="center" vertical="center" wrapText="1"/>
    </xf>
    <xf numFmtId="167" fontId="43" fillId="0" borderId="162" xfId="0" applyNumberFormat="1" applyFont="1" applyBorder="1" applyAlignment="1">
      <alignment horizontal="center" vertical="center" wrapText="1"/>
    </xf>
    <xf numFmtId="167" fontId="43" fillId="0" borderId="70" xfId="0" applyNumberFormat="1" applyFont="1" applyBorder="1" applyAlignment="1">
      <alignment horizontal="center" vertical="center" wrapText="1"/>
    </xf>
    <xf numFmtId="167" fontId="45" fillId="27" borderId="13" xfId="0" applyNumberFormat="1" applyFont="1" applyFill="1" applyBorder="1" applyAlignment="1">
      <alignment vertical="center" wrapText="1"/>
    </xf>
    <xf numFmtId="167" fontId="45" fillId="25" borderId="133" xfId="0" applyNumberFormat="1" applyFont="1" applyFill="1" applyBorder="1" applyAlignment="1">
      <alignment vertical="center" wrapText="1"/>
    </xf>
    <xf numFmtId="167" fontId="45" fillId="25" borderId="158" xfId="0" applyNumberFormat="1" applyFont="1" applyFill="1" applyBorder="1" applyAlignment="1">
      <alignment vertical="center" wrapText="1"/>
    </xf>
    <xf numFmtId="167" fontId="45" fillId="25" borderId="13" xfId="0" applyNumberFormat="1" applyFont="1" applyFill="1" applyBorder="1" applyAlignment="1">
      <alignment vertical="center" wrapText="1"/>
    </xf>
    <xf numFmtId="167" fontId="45" fillId="25" borderId="162" xfId="0" applyNumberFormat="1" applyFont="1" applyFill="1" applyBorder="1" applyAlignment="1">
      <alignment vertical="center" wrapText="1"/>
    </xf>
    <xf numFmtId="167" fontId="45" fillId="0" borderId="156" xfId="0" applyNumberFormat="1" applyFont="1" applyBorder="1" applyAlignment="1" applyProtection="1">
      <alignment vertical="center" wrapText="1"/>
      <protection locked="0"/>
    </xf>
    <xf numFmtId="167" fontId="45" fillId="0" borderId="15" xfId="0" applyNumberFormat="1" applyFont="1" applyBorder="1" applyAlignment="1" applyProtection="1">
      <alignment vertical="center" wrapText="1"/>
      <protection locked="0"/>
    </xf>
    <xf numFmtId="167" fontId="45" fillId="0" borderId="163" xfId="0" applyNumberFormat="1" applyFont="1" applyBorder="1" applyAlignment="1" applyProtection="1">
      <alignment vertical="center" wrapText="1"/>
      <protection locked="0"/>
    </xf>
    <xf numFmtId="167" fontId="45" fillId="25" borderId="19" xfId="0" applyNumberFormat="1" applyFont="1" applyFill="1" applyBorder="1" applyAlignment="1">
      <alignment vertical="center" wrapText="1"/>
    </xf>
    <xf numFmtId="167" fontId="45" fillId="0" borderId="164" xfId="0" applyNumberFormat="1" applyFont="1" applyBorder="1" applyAlignment="1" applyProtection="1">
      <alignment vertical="center" wrapText="1"/>
      <protection locked="0"/>
    </xf>
    <xf numFmtId="167" fontId="45" fillId="0" borderId="17" xfId="0" applyNumberFormat="1" applyFont="1" applyBorder="1" applyAlignment="1" applyProtection="1">
      <alignment vertical="center" wrapText="1"/>
      <protection locked="0"/>
    </xf>
    <xf numFmtId="167" fontId="45" fillId="0" borderId="160" xfId="0" applyNumberFormat="1" applyFont="1" applyBorder="1" applyAlignment="1" applyProtection="1">
      <alignment vertical="center" wrapText="1"/>
      <protection locked="0"/>
    </xf>
    <xf numFmtId="167" fontId="45" fillId="25" borderId="70" xfId="0" applyNumberFormat="1" applyFont="1" applyFill="1" applyBorder="1" applyAlignment="1">
      <alignment vertical="center" wrapText="1"/>
    </xf>
    <xf numFmtId="167" fontId="45" fillId="0" borderId="157" xfId="0" applyNumberFormat="1" applyFont="1" applyBorder="1" applyAlignment="1" applyProtection="1">
      <alignment vertical="center" wrapText="1"/>
      <protection locked="0"/>
    </xf>
    <xf numFmtId="167" fontId="45" fillId="0" borderId="10" xfId="0" applyNumberFormat="1" applyFont="1" applyBorder="1" applyAlignment="1" applyProtection="1">
      <alignment vertical="center" wrapText="1"/>
      <protection locked="0"/>
    </xf>
    <xf numFmtId="167" fontId="45" fillId="0" borderId="165" xfId="0" applyNumberFormat="1" applyFont="1" applyBorder="1" applyAlignment="1" applyProtection="1">
      <alignment vertical="center" wrapText="1"/>
      <protection locked="0"/>
    </xf>
    <xf numFmtId="167" fontId="45" fillId="27" borderId="32" xfId="0" applyNumberFormat="1" applyFont="1" applyFill="1" applyBorder="1" applyAlignment="1">
      <alignment vertical="center" wrapText="1"/>
    </xf>
    <xf numFmtId="0" fontId="22" fillId="28" borderId="72" xfId="0" applyFont="1" applyFill="1" applyBorder="1"/>
    <xf numFmtId="0" fontId="22" fillId="28" borderId="166" xfId="0" applyFont="1" applyFill="1" applyBorder="1"/>
    <xf numFmtId="3" fontId="26" fillId="0" borderId="47" xfId="76" applyNumberFormat="1" applyFont="1" applyBorder="1" applyAlignment="1">
      <alignment horizontal="right" wrapText="1"/>
    </xf>
    <xf numFmtId="3" fontId="26" fillId="0" borderId="118" xfId="76" applyNumberFormat="1" applyFont="1" applyBorder="1" applyAlignment="1">
      <alignment horizontal="right" vertical="top" wrapText="1"/>
    </xf>
    <xf numFmtId="0" fontId="22" fillId="0" borderId="55" xfId="81" applyFont="1" applyBorder="1"/>
    <xf numFmtId="3" fontId="22" fillId="0" borderId="20" xfId="79" applyNumberFormat="1" applyFont="1" applyBorder="1"/>
    <xf numFmtId="3" fontId="26" fillId="26" borderId="167" xfId="79" applyNumberFormat="1" applyFont="1" applyFill="1" applyBorder="1" applyAlignment="1">
      <alignment horizontal="center" vertical="center"/>
    </xf>
    <xf numFmtId="164" fontId="26" fillId="26" borderId="44" xfId="52" applyFont="1" applyFill="1" applyBorder="1" applyAlignment="1">
      <alignment horizontal="center" vertical="center"/>
    </xf>
    <xf numFmtId="0" fontId="22" fillId="0" borderId="172" xfId="76" applyFont="1" applyBorder="1" applyAlignment="1">
      <alignment horizontal="left" vertical="top" wrapText="1"/>
    </xf>
    <xf numFmtId="0" fontId="46" fillId="0" borderId="0" xfId="0" applyFont="1"/>
    <xf numFmtId="0" fontId="47" fillId="0" borderId="0" xfId="0" applyFont="1"/>
    <xf numFmtId="166" fontId="47" fillId="0" borderId="0" xfId="52" applyNumberFormat="1" applyFont="1" applyAlignment="1">
      <alignment horizontal="right"/>
    </xf>
    <xf numFmtId="166" fontId="47" fillId="0" borderId="77" xfId="52" applyNumberFormat="1" applyFont="1" applyBorder="1" applyAlignment="1">
      <alignment horizontal="right"/>
    </xf>
    <xf numFmtId="166" fontId="47" fillId="0" borderId="0" xfId="0" applyNumberFormat="1" applyFont="1"/>
    <xf numFmtId="14" fontId="47" fillId="0" borderId="0" xfId="0" applyNumberFormat="1" applyFont="1" applyAlignment="1">
      <alignment horizontal="left"/>
    </xf>
    <xf numFmtId="3" fontId="48" fillId="0" borderId="43" xfId="0" applyNumberFormat="1" applyFont="1" applyBorder="1" applyAlignment="1">
      <alignment vertical="top" wrapText="1"/>
    </xf>
    <xf numFmtId="3" fontId="48" fillId="0" borderId="43" xfId="79" applyNumberFormat="1" applyFont="1" applyBorder="1"/>
    <xf numFmtId="3" fontId="48" fillId="0" borderId="19" xfId="79" applyNumberFormat="1" applyFont="1" applyBorder="1"/>
    <xf numFmtId="3" fontId="48" fillId="0" borderId="136" xfId="79" applyNumberFormat="1" applyFont="1" applyBorder="1"/>
    <xf numFmtId="3" fontId="26" fillId="25" borderId="42" xfId="82" applyNumberFormat="1" applyFont="1" applyFill="1" applyBorder="1"/>
    <xf numFmtId="3" fontId="22" fillId="0" borderId="47" xfId="76" applyNumberFormat="1" applyFont="1" applyBorder="1" applyAlignment="1">
      <alignment horizontal="left" vertical="top" wrapText="1"/>
    </xf>
    <xf numFmtId="3" fontId="26" fillId="30" borderId="42" xfId="0" applyNumberFormat="1" applyFont="1" applyFill="1" applyBorder="1" applyAlignment="1">
      <alignment vertical="top" wrapText="1"/>
    </xf>
    <xf numFmtId="3" fontId="26" fillId="28" borderId="85" xfId="0" applyNumberFormat="1" applyFont="1" applyFill="1" applyBorder="1" applyAlignment="1">
      <alignment vertical="top" wrapText="1"/>
    </xf>
    <xf numFmtId="3" fontId="22" fillId="0" borderId="118" xfId="76" applyNumberFormat="1" applyFont="1" applyBorder="1" applyAlignment="1">
      <alignment horizontal="left" vertical="top" wrapText="1"/>
    </xf>
    <xf numFmtId="3" fontId="26" fillId="28" borderId="42" xfId="0" applyNumberFormat="1" applyFont="1" applyFill="1" applyBorder="1" applyAlignment="1">
      <alignment vertical="top" wrapText="1"/>
    </xf>
    <xf numFmtId="3" fontId="22" fillId="0" borderId="142" xfId="79" applyNumberFormat="1" applyFont="1" applyBorder="1"/>
    <xf numFmtId="0" fontId="22" fillId="0" borderId="0" xfId="0" applyFont="1" applyAlignment="1">
      <alignment vertical="center"/>
    </xf>
    <xf numFmtId="3" fontId="26" fillId="0" borderId="0" xfId="76" applyNumberFormat="1" applyFont="1" applyAlignment="1">
      <alignment horizontal="right"/>
    </xf>
    <xf numFmtId="0" fontId="26" fillId="25" borderId="69" xfId="76" applyFont="1" applyFill="1" applyBorder="1" applyAlignment="1">
      <alignment horizontal="center"/>
    </xf>
    <xf numFmtId="0" fontId="26" fillId="25" borderId="44" xfId="76" applyFont="1" applyFill="1" applyBorder="1" applyAlignment="1">
      <alignment horizontal="center"/>
    </xf>
    <xf numFmtId="0" fontId="22" fillId="25" borderId="41" xfId="76" applyFont="1" applyFill="1" applyBorder="1" applyAlignment="1">
      <alignment horizontal="right"/>
    </xf>
    <xf numFmtId="0" fontId="26" fillId="25" borderId="79" xfId="82" applyFont="1" applyFill="1" applyBorder="1" applyAlignment="1">
      <alignment horizontal="center"/>
    </xf>
    <xf numFmtId="0" fontId="26" fillId="25" borderId="72" xfId="82" applyFont="1" applyFill="1" applyBorder="1" applyAlignment="1">
      <alignment horizontal="center"/>
    </xf>
    <xf numFmtId="0" fontId="26" fillId="25" borderId="73" xfId="82" applyFont="1" applyFill="1" applyBorder="1" applyAlignment="1">
      <alignment horizontal="center"/>
    </xf>
    <xf numFmtId="0" fontId="26" fillId="25" borderId="69" xfId="82" applyFont="1" applyFill="1" applyBorder="1" applyAlignment="1">
      <alignment horizontal="center"/>
    </xf>
    <xf numFmtId="0" fontId="26" fillId="25" borderId="44" xfId="82" applyFont="1" applyFill="1" applyBorder="1" applyAlignment="1">
      <alignment horizontal="center"/>
    </xf>
    <xf numFmtId="0" fontId="26" fillId="25" borderId="45" xfId="82" applyFont="1" applyFill="1" applyBorder="1" applyAlignment="1">
      <alignment horizontal="center"/>
    </xf>
    <xf numFmtId="0" fontId="26" fillId="25" borderId="54" xfId="82" applyFont="1" applyFill="1" applyBorder="1" applyAlignment="1">
      <alignment horizontal="center"/>
    </xf>
    <xf numFmtId="0" fontId="26" fillId="25" borderId="131" xfId="82" applyFont="1" applyFill="1" applyBorder="1" applyAlignment="1">
      <alignment horizontal="center"/>
    </xf>
    <xf numFmtId="0" fontId="26" fillId="25" borderId="46" xfId="82" applyFont="1" applyFill="1" applyBorder="1" applyAlignment="1">
      <alignment horizontal="center"/>
    </xf>
    <xf numFmtId="3" fontId="26" fillId="0" borderId="168" xfId="0" applyNumberFormat="1" applyFont="1" applyBorder="1" applyAlignment="1">
      <alignment horizontal="center" vertical="center" wrapText="1"/>
    </xf>
    <xf numFmtId="3" fontId="26" fillId="0" borderId="82" xfId="0" applyNumberFormat="1" applyFont="1" applyBorder="1" applyAlignment="1">
      <alignment horizontal="center" vertical="center" wrapText="1"/>
    </xf>
    <xf numFmtId="3" fontId="26" fillId="0" borderId="169" xfId="0" applyNumberFormat="1" applyFont="1" applyBorder="1" applyAlignment="1">
      <alignment horizontal="center" vertical="center" wrapText="1"/>
    </xf>
    <xf numFmtId="0" fontId="23" fillId="28" borderId="76" xfId="0" applyFont="1" applyFill="1" applyBorder="1" applyAlignment="1">
      <alignment horizontal="right"/>
    </xf>
    <xf numFmtId="0" fontId="23" fillId="28" borderId="145" xfId="0" applyFont="1" applyFill="1" applyBorder="1" applyAlignment="1">
      <alignment horizontal="right"/>
    </xf>
    <xf numFmtId="0" fontId="26" fillId="28" borderId="79" xfId="82" applyFont="1" applyFill="1" applyBorder="1" applyAlignment="1">
      <alignment horizontal="center"/>
    </xf>
    <xf numFmtId="0" fontId="26" fillId="28" borderId="72" xfId="82" applyFont="1" applyFill="1" applyBorder="1" applyAlignment="1">
      <alignment horizontal="center"/>
    </xf>
    <xf numFmtId="0" fontId="26" fillId="0" borderId="24" xfId="0" applyFont="1" applyBorder="1" applyAlignment="1">
      <alignment horizontal="center" vertical="top" wrapText="1"/>
    </xf>
    <xf numFmtId="0" fontId="26" fillId="0" borderId="50" xfId="0" applyFont="1" applyBorder="1" applyAlignment="1">
      <alignment horizontal="center" vertical="top" wrapText="1"/>
    </xf>
    <xf numFmtId="0" fontId="26" fillId="28" borderId="170" xfId="0" applyFont="1" applyFill="1" applyBorder="1" applyAlignment="1">
      <alignment horizontal="center"/>
    </xf>
    <xf numFmtId="0" fontId="26" fillId="28" borderId="166" xfId="0" applyFont="1" applyFill="1" applyBorder="1" applyAlignment="1">
      <alignment horizontal="center"/>
    </xf>
    <xf numFmtId="0" fontId="22" fillId="0" borderId="171" xfId="0" applyFont="1" applyBorder="1" applyAlignment="1">
      <alignment horizontal="center" vertical="top" wrapText="1"/>
    </xf>
    <xf numFmtId="0" fontId="22" fillId="0" borderId="106" xfId="0" applyFont="1" applyBorder="1" applyAlignment="1">
      <alignment horizontal="center" vertical="top" wrapText="1"/>
    </xf>
    <xf numFmtId="0" fontId="28" fillId="28" borderId="53" xfId="0" applyFont="1" applyFill="1" applyBorder="1" applyAlignment="1">
      <alignment horizontal="left" vertical="center"/>
    </xf>
    <xf numFmtId="0" fontId="28" fillId="28" borderId="41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top" wrapText="1"/>
    </xf>
    <xf numFmtId="0" fontId="26" fillId="0" borderId="35" xfId="0" applyFont="1" applyBorder="1" applyAlignment="1">
      <alignment horizontal="center" vertical="top" wrapText="1"/>
    </xf>
    <xf numFmtId="3" fontId="26" fillId="25" borderId="53" xfId="79" applyNumberFormat="1" applyFont="1" applyFill="1" applyBorder="1" applyAlignment="1">
      <alignment horizontal="center" vertical="center" wrapText="1"/>
    </xf>
    <xf numFmtId="3" fontId="26" fillId="25" borderId="41" xfId="79" applyNumberFormat="1" applyFont="1" applyFill="1" applyBorder="1" applyAlignment="1">
      <alignment horizontal="center" vertical="center" wrapText="1"/>
    </xf>
    <xf numFmtId="0" fontId="26" fillId="25" borderId="54" xfId="78" applyFont="1" applyFill="1" applyBorder="1" applyAlignment="1">
      <alignment horizontal="center" vertical="center"/>
    </xf>
    <xf numFmtId="0" fontId="26" fillId="25" borderId="131" xfId="78" applyFont="1" applyFill="1" applyBorder="1" applyAlignment="1">
      <alignment horizontal="center" vertical="center"/>
    </xf>
    <xf numFmtId="0" fontId="26" fillId="25" borderId="46" xfId="78" applyFont="1" applyFill="1" applyBorder="1" applyAlignment="1">
      <alignment horizontal="center" vertical="center"/>
    </xf>
    <xf numFmtId="0" fontId="26" fillId="25" borderId="54" xfId="0" applyFont="1" applyFill="1" applyBorder="1" applyAlignment="1">
      <alignment horizontal="center" vertical="center"/>
    </xf>
    <xf numFmtId="0" fontId="26" fillId="25" borderId="131" xfId="0" applyFont="1" applyFill="1" applyBorder="1" applyAlignment="1">
      <alignment horizontal="center" vertical="center"/>
    </xf>
    <xf numFmtId="0" fontId="26" fillId="25" borderId="46" xfId="0" applyFont="1" applyFill="1" applyBorder="1" applyAlignment="1">
      <alignment horizontal="center" vertical="center"/>
    </xf>
    <xf numFmtId="0" fontId="23" fillId="25" borderId="53" xfId="79" applyFont="1" applyFill="1" applyBorder="1" applyAlignment="1">
      <alignment horizontal="right"/>
    </xf>
    <xf numFmtId="0" fontId="23" fillId="25" borderId="41" xfId="79" applyFont="1" applyFill="1" applyBorder="1" applyAlignment="1">
      <alignment horizontal="right"/>
    </xf>
    <xf numFmtId="0" fontId="37" fillId="25" borderId="69" xfId="79" applyFont="1" applyFill="1" applyBorder="1" applyAlignment="1">
      <alignment horizontal="center"/>
    </xf>
    <xf numFmtId="0" fontId="37" fillId="25" borderId="44" xfId="79" applyFont="1" applyFill="1" applyBorder="1" applyAlignment="1">
      <alignment horizontal="center"/>
    </xf>
    <xf numFmtId="3" fontId="37" fillId="25" borderId="172" xfId="79" applyNumberFormat="1" applyFont="1" applyFill="1" applyBorder="1" applyAlignment="1">
      <alignment horizontal="center" wrapText="1"/>
    </xf>
    <xf numFmtId="3" fontId="37" fillId="25" borderId="0" xfId="79" applyNumberFormat="1" applyFont="1" applyFill="1" applyAlignment="1">
      <alignment horizontal="center" wrapText="1"/>
    </xf>
    <xf numFmtId="167" fontId="26" fillId="25" borderId="69" xfId="0" applyNumberFormat="1" applyFont="1" applyFill="1" applyBorder="1" applyAlignment="1">
      <alignment horizontal="center" vertical="center" wrapText="1"/>
    </xf>
    <xf numFmtId="167" fontId="26" fillId="25" borderId="44" xfId="0" applyNumberFormat="1" applyFont="1" applyFill="1" applyBorder="1" applyAlignment="1">
      <alignment horizontal="center" vertical="center" wrapText="1"/>
    </xf>
    <xf numFmtId="167" fontId="26" fillId="25" borderId="45" xfId="0" applyNumberFormat="1" applyFont="1" applyFill="1" applyBorder="1" applyAlignment="1">
      <alignment horizontal="center" vertical="center" wrapText="1"/>
    </xf>
    <xf numFmtId="167" fontId="26" fillId="25" borderId="172" xfId="0" applyNumberFormat="1" applyFont="1" applyFill="1" applyBorder="1" applyAlignment="1">
      <alignment horizontal="center" vertical="center" wrapText="1"/>
    </xf>
    <xf numFmtId="167" fontId="26" fillId="25" borderId="0" xfId="0" applyNumberFormat="1" applyFont="1" applyFill="1" applyAlignment="1">
      <alignment horizontal="center" vertical="center" wrapText="1"/>
    </xf>
    <xf numFmtId="167" fontId="26" fillId="25" borderId="173" xfId="0" applyNumberFormat="1" applyFont="1" applyFill="1" applyBorder="1" applyAlignment="1">
      <alignment horizontal="center" vertical="center" wrapText="1"/>
    </xf>
    <xf numFmtId="167" fontId="39" fillId="25" borderId="53" xfId="0" applyNumberFormat="1" applyFont="1" applyFill="1" applyBorder="1" applyAlignment="1">
      <alignment horizontal="right" vertical="center"/>
    </xf>
    <xf numFmtId="167" fontId="39" fillId="25" borderId="41" xfId="0" applyNumberFormat="1" applyFont="1" applyFill="1" applyBorder="1" applyAlignment="1">
      <alignment horizontal="right" vertical="center"/>
    </xf>
    <xf numFmtId="167" fontId="39" fillId="25" borderId="141" xfId="0" applyNumberFormat="1" applyFont="1" applyFill="1" applyBorder="1" applyAlignment="1">
      <alignment horizontal="right" vertical="center"/>
    </xf>
    <xf numFmtId="167" fontId="40" fillId="0" borderId="70" xfId="0" applyNumberFormat="1" applyFont="1" applyBorder="1" applyAlignment="1">
      <alignment horizontal="center" vertical="center" wrapText="1"/>
    </xf>
    <xf numFmtId="167" fontId="40" fillId="0" borderId="174" xfId="0" applyNumberFormat="1" applyFont="1" applyBorder="1" applyAlignment="1">
      <alignment horizontal="center" vertical="center" wrapText="1"/>
    </xf>
    <xf numFmtId="167" fontId="41" fillId="0" borderId="70" xfId="0" applyNumberFormat="1" applyFont="1" applyBorder="1" applyAlignment="1">
      <alignment horizontal="center" vertical="center"/>
    </xf>
    <xf numFmtId="167" fontId="41" fillId="0" borderId="174" xfId="0" applyNumberFormat="1" applyFont="1" applyBorder="1" applyAlignment="1">
      <alignment horizontal="center" vertical="center"/>
    </xf>
    <xf numFmtId="167" fontId="41" fillId="0" borderId="70" xfId="0" applyNumberFormat="1" applyFont="1" applyBorder="1" applyAlignment="1">
      <alignment horizontal="center" vertical="center" wrapText="1"/>
    </xf>
    <xf numFmtId="167" fontId="41" fillId="0" borderId="174" xfId="0" applyNumberFormat="1" applyFont="1" applyBorder="1" applyAlignment="1">
      <alignment horizontal="center" vertical="center" wrapText="1"/>
    </xf>
    <xf numFmtId="167" fontId="42" fillId="0" borderId="65" xfId="0" applyNumberFormat="1" applyFont="1" applyBorder="1" applyAlignment="1">
      <alignment horizontal="center" vertical="center"/>
    </xf>
    <xf numFmtId="167" fontId="42" fillId="0" borderId="77" xfId="0" applyNumberFormat="1" applyFont="1" applyBorder="1" applyAlignment="1">
      <alignment horizontal="center" vertical="center"/>
    </xf>
    <xf numFmtId="167" fontId="42" fillId="0" borderId="143" xfId="0" applyNumberFormat="1" applyFont="1" applyBorder="1" applyAlignment="1">
      <alignment horizontal="center" vertical="center"/>
    </xf>
  </cellXfs>
  <cellStyles count="92">
    <cellStyle name="20% - 1. jelölőszín" xfId="1" builtinId="30" customBuiltin="1"/>
    <cellStyle name="20% - 1. jelölőszín 2" xfId="2" xr:uid="{00000000-0005-0000-0000-000001000000}"/>
    <cellStyle name="20% - 2. jelölőszín" xfId="3" builtinId="34" customBuiltin="1"/>
    <cellStyle name="20% - 2. jelölőszín 2" xfId="4" xr:uid="{00000000-0005-0000-0000-000003000000}"/>
    <cellStyle name="20% - 3. jelölőszín" xfId="5" builtinId="38" customBuiltin="1"/>
    <cellStyle name="20% - 3. jelölőszín 2" xfId="6" xr:uid="{00000000-0005-0000-0000-000005000000}"/>
    <cellStyle name="20% - 4. jelölőszín" xfId="7" builtinId="42" customBuiltin="1"/>
    <cellStyle name="20% - 4. jelölőszín 2" xfId="8" xr:uid="{00000000-0005-0000-0000-000007000000}"/>
    <cellStyle name="20% - 5. jelölőszín" xfId="9" builtinId="46" customBuiltin="1"/>
    <cellStyle name="20% - 5. jelölőszín 2" xfId="10" xr:uid="{00000000-0005-0000-0000-000009000000}"/>
    <cellStyle name="20% - 6. jelölőszín" xfId="11" builtinId="50" customBuiltin="1"/>
    <cellStyle name="20% - 6. jelölőszín 2" xfId="12" xr:uid="{00000000-0005-0000-0000-00000B000000}"/>
    <cellStyle name="40% - 1. jelölőszín" xfId="13" builtinId="31" customBuiltin="1"/>
    <cellStyle name="40% - 1. jelölőszín 2" xfId="14" xr:uid="{00000000-0005-0000-0000-00000D000000}"/>
    <cellStyle name="40% - 2. jelölőszín" xfId="15" builtinId="35" customBuiltin="1"/>
    <cellStyle name="40% - 2. jelölőszín 2" xfId="16" xr:uid="{00000000-0005-0000-0000-00000F000000}"/>
    <cellStyle name="40% - 3. jelölőszín" xfId="17" builtinId="39" customBuiltin="1"/>
    <cellStyle name="40% - 3. jelölőszín 2" xfId="18" xr:uid="{00000000-0005-0000-0000-000011000000}"/>
    <cellStyle name="40% - 4. jelölőszín" xfId="19" builtinId="43" customBuiltin="1"/>
    <cellStyle name="40% - 4. jelölőszín 2" xfId="20" xr:uid="{00000000-0005-0000-0000-000013000000}"/>
    <cellStyle name="40% - 5. jelölőszín" xfId="21" builtinId="47" customBuiltin="1"/>
    <cellStyle name="40% - 5. jelölőszín 2" xfId="22" xr:uid="{00000000-0005-0000-0000-000015000000}"/>
    <cellStyle name="40% - 6. jelölőszín" xfId="23" builtinId="51" customBuiltin="1"/>
    <cellStyle name="40% - 6. jelölőszín 2" xfId="24" xr:uid="{00000000-0005-0000-0000-000017000000}"/>
    <cellStyle name="60% - 1. jelölőszín" xfId="25" builtinId="32" customBuiltin="1"/>
    <cellStyle name="60% - 1. jelölőszín 2" xfId="26" xr:uid="{00000000-0005-0000-0000-000019000000}"/>
    <cellStyle name="60% - 2. jelölőszín" xfId="27" builtinId="36" customBuiltin="1"/>
    <cellStyle name="60% - 2. jelölőszín 2" xfId="28" xr:uid="{00000000-0005-0000-0000-00001B000000}"/>
    <cellStyle name="60% - 3. jelölőszín" xfId="29" builtinId="40" customBuiltin="1"/>
    <cellStyle name="60% - 3. jelölőszín 2" xfId="30" xr:uid="{00000000-0005-0000-0000-00001D000000}"/>
    <cellStyle name="60% - 4. jelölőszín" xfId="31" builtinId="44" customBuiltin="1"/>
    <cellStyle name="60% - 4. jelölőszín 2" xfId="32" xr:uid="{00000000-0005-0000-0000-00001F000000}"/>
    <cellStyle name="60% - 5. jelölőszín" xfId="33" builtinId="48" customBuiltin="1"/>
    <cellStyle name="60% - 5. jelölőszín 2" xfId="34" xr:uid="{00000000-0005-0000-0000-000021000000}"/>
    <cellStyle name="60% - 6. jelölőszín" xfId="35" builtinId="52" customBuiltin="1"/>
    <cellStyle name="60% - 6. jelölőszín 2" xfId="36" xr:uid="{00000000-0005-0000-0000-000023000000}"/>
    <cellStyle name="Bevitel" xfId="37" builtinId="20" customBuiltin="1"/>
    <cellStyle name="Bevitel 2" xfId="38" xr:uid="{00000000-0005-0000-0000-000025000000}"/>
    <cellStyle name="Cím" xfId="39" builtinId="15" customBuiltin="1"/>
    <cellStyle name="Cím 2" xfId="40" xr:uid="{00000000-0005-0000-0000-000027000000}"/>
    <cellStyle name="Címsor 1" xfId="41" builtinId="16" customBuiltin="1"/>
    <cellStyle name="Címsor 1 2" xfId="42" xr:uid="{00000000-0005-0000-0000-000029000000}"/>
    <cellStyle name="Címsor 2" xfId="43" builtinId="17" customBuiltin="1"/>
    <cellStyle name="Címsor 2 2" xfId="44" xr:uid="{00000000-0005-0000-0000-00002B000000}"/>
    <cellStyle name="Címsor 3" xfId="45" builtinId="18" customBuiltin="1"/>
    <cellStyle name="Címsor 3 2" xfId="46" xr:uid="{00000000-0005-0000-0000-00002D000000}"/>
    <cellStyle name="Címsor 4" xfId="47" builtinId="19" customBuiltin="1"/>
    <cellStyle name="Címsor 4 2" xfId="48" xr:uid="{00000000-0005-0000-0000-00002F000000}"/>
    <cellStyle name="Comma0" xfId="49" xr:uid="{00000000-0005-0000-0000-000030000000}"/>
    <cellStyle name="Ellenőrzőcella" xfId="50" builtinId="23" customBuiltin="1"/>
    <cellStyle name="Ellenőrzőcella 2" xfId="51" xr:uid="{00000000-0005-0000-0000-000032000000}"/>
    <cellStyle name="Ezres" xfId="52" builtinId="3"/>
    <cellStyle name="Ezres 2" xfId="53" xr:uid="{00000000-0005-0000-0000-000034000000}"/>
    <cellStyle name="Ezres 3" xfId="54" xr:uid="{00000000-0005-0000-0000-000035000000}"/>
    <cellStyle name="Ezres 6" xfId="55" xr:uid="{00000000-0005-0000-0000-000036000000}"/>
    <cellStyle name="Figyelmeztetés" xfId="56" builtinId="11" customBuiltin="1"/>
    <cellStyle name="Figyelmeztetés 2" xfId="57" xr:uid="{00000000-0005-0000-0000-000038000000}"/>
    <cellStyle name="Hivatkozott cella" xfId="58" builtinId="24" customBuiltin="1"/>
    <cellStyle name="Hivatkozott cella 2" xfId="59" xr:uid="{00000000-0005-0000-0000-00003A000000}"/>
    <cellStyle name="Jegyzet" xfId="60" builtinId="10" customBuiltin="1"/>
    <cellStyle name="Jegyzet 2" xfId="61" xr:uid="{00000000-0005-0000-0000-00003C000000}"/>
    <cellStyle name="Jelölőszín (1) 2" xfId="62" xr:uid="{00000000-0005-0000-0000-00003D000000}"/>
    <cellStyle name="Jelölőszín (2) 2" xfId="63" xr:uid="{00000000-0005-0000-0000-00003E000000}"/>
    <cellStyle name="Jelölőszín (3) 2" xfId="64" xr:uid="{00000000-0005-0000-0000-00003F000000}"/>
    <cellStyle name="Jelölőszín (4) 2" xfId="65" xr:uid="{00000000-0005-0000-0000-000040000000}"/>
    <cellStyle name="Jelölőszín (5) 2" xfId="66" xr:uid="{00000000-0005-0000-0000-000041000000}"/>
    <cellStyle name="Jelölőszín (6) 2" xfId="67" xr:uid="{00000000-0005-0000-0000-000042000000}"/>
    <cellStyle name="Jó" xfId="68" builtinId="26" customBuiltin="1"/>
    <cellStyle name="Jó 2" xfId="69" xr:uid="{00000000-0005-0000-0000-000044000000}"/>
    <cellStyle name="Kimenet" xfId="70" builtinId="21" customBuiltin="1"/>
    <cellStyle name="Kimenet 2" xfId="71" xr:uid="{00000000-0005-0000-0000-000046000000}"/>
    <cellStyle name="Magyarázó szöveg" xfId="72" builtinId="53" customBuiltin="1"/>
    <cellStyle name="Magyarázó szöveg 2" xfId="73" xr:uid="{00000000-0005-0000-0000-000048000000}"/>
    <cellStyle name="Normál" xfId="0" builtinId="0"/>
    <cellStyle name="Normál 2" xfId="74" xr:uid="{00000000-0005-0000-0000-00004A000000}"/>
    <cellStyle name="Normál 3" xfId="75" xr:uid="{00000000-0005-0000-0000-00004B000000}"/>
    <cellStyle name="Normál 4" xfId="76" xr:uid="{00000000-0005-0000-0000-00004C000000}"/>
    <cellStyle name="Normál 5" xfId="77" xr:uid="{00000000-0005-0000-0000-00004D000000}"/>
    <cellStyle name="Normál_15elotv1melléklet" xfId="78" xr:uid="{00000000-0005-0000-0000-00004E000000}"/>
    <cellStyle name="Normál_27elotv2tablak" xfId="79" xr:uid="{00000000-0005-0000-0000-00004F000000}"/>
    <cellStyle name="Normál_állami+szja.v1" xfId="80" xr:uid="{00000000-0005-0000-0000-000050000000}"/>
    <cellStyle name="Normál_I.fejezet" xfId="81" xr:uid="{00000000-0005-0000-0000-000051000000}"/>
    <cellStyle name="Normál_KTGVET98 2" xfId="82" xr:uid="{00000000-0005-0000-0000-000052000000}"/>
    <cellStyle name="Normál_Munka1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6\Desktop\tamasne\2013.&#233;vi%20tervez&#233;s\Kv.mod.2013.projekt_tenylegesen_tervezettZ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mérleg "/>
      <sheetName val="I.A.mérleg"/>
      <sheetName val="I.B.mérleg "/>
      <sheetName val="1. Önk. bevét-kiad ÖSSZ"/>
      <sheetName val="2. Önk. bevét-kiad"/>
      <sheetName val="Önk.int."/>
      <sheetName val="3. PH. bevét-kiad"/>
      <sheetName val="4. Int. bevét- kiad."/>
      <sheetName val="5. Normatíva"/>
      <sheetName val="6. Segélyek"/>
      <sheetName val="7. PH. dolog"/>
      <sheetName val="9. Városüzemeltetés"/>
      <sheetName val="10. Int. bev."/>
      <sheetName val="11. Int. kiad."/>
      <sheetName val="13. Hitelek"/>
      <sheetName val="14. Adósság"/>
      <sheetName val="15. Tartalékok"/>
      <sheetName val="16. Létszám"/>
      <sheetName val="17. Előir.felh. "/>
      <sheetName val="18.  Adóelengedés"/>
      <sheetName val="19. EU"/>
      <sheetName val="20. Áthúzódó"/>
      <sheetName val="21. Vagyongazdálkodási Alap"/>
      <sheetName val="22. Önként váll. "/>
      <sheetName val="23.  Címrend"/>
      <sheetName val="Munka2"/>
    </sheetNames>
    <sheetDataSet>
      <sheetData sheetId="0" refreshError="1"/>
      <sheetData sheetId="1" refreshError="1"/>
      <sheetData sheetId="2" refreshError="1"/>
      <sheetData sheetId="3" refreshError="1">
        <row r="32">
          <cell r="G32">
            <v>0</v>
          </cell>
        </row>
        <row r="33">
          <cell r="G33">
            <v>0</v>
          </cell>
        </row>
        <row r="152">
          <cell r="G15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B1:Y92"/>
  <sheetViews>
    <sheetView view="pageBreakPreview" zoomScale="75" zoomScaleNormal="85" zoomScaleSheetLayoutView="75" workbookViewId="0">
      <pane ySplit="4" topLeftCell="A5" activePane="bottomLeft" state="frozen"/>
      <selection activeCell="B19" sqref="B19"/>
      <selection pane="bottomLeft" activeCell="C23" sqref="C23"/>
    </sheetView>
  </sheetViews>
  <sheetFormatPr defaultRowHeight="15.75"/>
  <cols>
    <col min="1" max="1" width="0" style="75" hidden="1" customWidth="1"/>
    <col min="2" max="2" width="55.140625" style="75" customWidth="1"/>
    <col min="3" max="3" width="21.5703125" style="2" customWidth="1"/>
    <col min="4" max="4" width="19.140625" style="2" hidden="1" customWidth="1"/>
    <col min="5" max="5" width="19.85546875" style="2" hidden="1" customWidth="1"/>
    <col min="6" max="6" width="19.7109375" style="2" hidden="1" customWidth="1"/>
    <col min="7" max="13" width="19.28515625" style="2" hidden="1" customWidth="1"/>
    <col min="14" max="14" width="46" style="75" customWidth="1"/>
    <col min="15" max="15" width="21.42578125" style="81" customWidth="1"/>
    <col min="16" max="16" width="15.85546875" style="75" hidden="1" customWidth="1"/>
    <col min="17" max="17" width="16.140625" style="75" hidden="1" customWidth="1"/>
    <col min="18" max="18" width="15.7109375" style="75" hidden="1" customWidth="1"/>
    <col min="19" max="19" width="16.42578125" style="75" hidden="1" customWidth="1"/>
    <col min="20" max="20" width="16.28515625" style="75" hidden="1" customWidth="1"/>
    <col min="21" max="25" width="17" style="75" hidden="1" customWidth="1"/>
    <col min="26" max="16384" width="9.140625" style="75"/>
  </cols>
  <sheetData>
    <row r="1" spans="2:25" ht="16.5" thickBot="1">
      <c r="O1" s="539" t="s">
        <v>158</v>
      </c>
      <c r="P1" s="539"/>
      <c r="Q1" s="539"/>
      <c r="S1" s="349"/>
      <c r="T1" s="349"/>
      <c r="U1" s="349"/>
      <c r="V1" s="76"/>
      <c r="W1" s="349" t="s">
        <v>158</v>
      </c>
      <c r="X1" s="76"/>
      <c r="Y1" s="76" t="s">
        <v>4</v>
      </c>
    </row>
    <row r="2" spans="2:25" ht="16.5" thickTop="1">
      <c r="B2" s="540" t="s">
        <v>225</v>
      </c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  <c r="Q2" s="541"/>
      <c r="R2" s="83"/>
      <c r="S2" s="442"/>
      <c r="T2" s="83"/>
      <c r="U2" s="83"/>
      <c r="V2" s="83"/>
      <c r="W2" s="442"/>
      <c r="X2" s="83"/>
      <c r="Y2" s="83"/>
    </row>
    <row r="3" spans="2:25" ht="30.75" customHeight="1" thickBot="1">
      <c r="B3" s="84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2" t="s">
        <v>211</v>
      </c>
      <c r="O3" s="542"/>
      <c r="P3" s="542"/>
      <c r="Q3" s="542"/>
      <c r="R3" s="85"/>
      <c r="S3" s="443"/>
      <c r="T3" s="85"/>
      <c r="U3" s="86"/>
      <c r="V3" s="85"/>
      <c r="W3" s="443"/>
      <c r="X3" s="85"/>
      <c r="Y3" s="85"/>
    </row>
    <row r="4" spans="2:25" s="89" customFormat="1" ht="35.25" customHeight="1" thickTop="1" thickBot="1">
      <c r="B4" s="87" t="s">
        <v>2</v>
      </c>
      <c r="C4" s="65" t="s">
        <v>224</v>
      </c>
      <c r="D4" s="54" t="s">
        <v>52</v>
      </c>
      <c r="E4" s="54" t="s">
        <v>53</v>
      </c>
      <c r="F4" s="54" t="s">
        <v>42</v>
      </c>
      <c r="G4" s="54" t="s">
        <v>43</v>
      </c>
      <c r="H4" s="54" t="s">
        <v>8</v>
      </c>
      <c r="I4" s="54" t="s">
        <v>9</v>
      </c>
      <c r="J4" s="54" t="s">
        <v>0</v>
      </c>
      <c r="K4" s="54" t="s">
        <v>1</v>
      </c>
      <c r="L4" s="54" t="s">
        <v>37</v>
      </c>
      <c r="M4" s="54" t="s">
        <v>38</v>
      </c>
      <c r="N4" s="88" t="s">
        <v>15</v>
      </c>
      <c r="O4" s="54" t="s">
        <v>224</v>
      </c>
      <c r="P4" s="54" t="s">
        <v>52</v>
      </c>
      <c r="Q4" s="54" t="s">
        <v>53</v>
      </c>
      <c r="R4" s="63" t="s">
        <v>42</v>
      </c>
      <c r="S4" s="54" t="s">
        <v>43</v>
      </c>
      <c r="T4" s="63" t="s">
        <v>8</v>
      </c>
      <c r="U4" s="54" t="s">
        <v>9</v>
      </c>
      <c r="V4" s="54" t="s">
        <v>0</v>
      </c>
      <c r="W4" s="54" t="s">
        <v>1</v>
      </c>
      <c r="X4" s="63" t="s">
        <v>37</v>
      </c>
      <c r="Y4" s="54" t="s">
        <v>38</v>
      </c>
    </row>
    <row r="5" spans="2:25" s="90" customFormat="1" ht="20.100000000000001" customHeight="1" thickTop="1">
      <c r="B5" s="91" t="s">
        <v>48</v>
      </c>
      <c r="C5" s="66">
        <f>'1.Cikói Társ.bevét-kiad'!F68</f>
        <v>15241</v>
      </c>
      <c r="D5" s="66" t="e">
        <f>'1.Cikói Társ.bevét-kiad'!#REF!</f>
        <v>#REF!</v>
      </c>
      <c r="E5" s="64" t="e">
        <f>C5+D5</f>
        <v>#REF!</v>
      </c>
      <c r="F5" s="66" t="e">
        <f>'1.Cikói Társ.bevét-kiad'!#REF!</f>
        <v>#REF!</v>
      </c>
      <c r="G5" s="64" t="e">
        <f>E5+F5</f>
        <v>#REF!</v>
      </c>
      <c r="H5" s="66" t="e">
        <f>'1.Cikói Társ.bevét-kiad'!#REF!</f>
        <v>#REF!</v>
      </c>
      <c r="I5" s="64" t="e">
        <f>G5+H5</f>
        <v>#REF!</v>
      </c>
      <c r="J5" s="66" t="e">
        <f>'1.Cikói Társ.bevét-kiad'!#REF!</f>
        <v>#REF!</v>
      </c>
      <c r="K5" s="64" t="e">
        <f>I5+J5</f>
        <v>#REF!</v>
      </c>
      <c r="L5" s="66" t="e">
        <f>'1.Cikói Társ.bevét-kiad'!#REF!</f>
        <v>#REF!</v>
      </c>
      <c r="M5" s="64" t="e">
        <f>K5+L5</f>
        <v>#REF!</v>
      </c>
      <c r="N5" s="92" t="s">
        <v>64</v>
      </c>
      <c r="O5" s="70">
        <f>'1.Cikói Társ.bevét-kiad'!F114</f>
        <v>15241</v>
      </c>
      <c r="P5" s="70" t="e">
        <f>'1.Cikói Társ.bevét-kiad'!#REF!</f>
        <v>#REF!</v>
      </c>
      <c r="Q5" s="303" t="e">
        <f>O5+P5</f>
        <v>#REF!</v>
      </c>
      <c r="R5" s="70" t="e">
        <f>'1.Cikói Társ.bevét-kiad'!#REF!</f>
        <v>#REF!</v>
      </c>
      <c r="S5" s="303" t="e">
        <f>Q5+R5</f>
        <v>#REF!</v>
      </c>
      <c r="T5" s="374" t="e">
        <f>'1.Cikói Társ.bevét-kiad'!#REF!</f>
        <v>#REF!</v>
      </c>
      <c r="U5" s="303" t="e">
        <f>S5+T5</f>
        <v>#REF!</v>
      </c>
      <c r="V5" s="70" t="e">
        <f>'1.Cikói Társ.bevét-kiad'!#REF!</f>
        <v>#REF!</v>
      </c>
      <c r="W5" s="303" t="e">
        <f>U5+V5</f>
        <v>#REF!</v>
      </c>
      <c r="X5" s="374" t="e">
        <f>'1.Cikói Társ.bevét-kiad'!#REF!</f>
        <v>#REF!</v>
      </c>
      <c r="Y5" s="303" t="e">
        <f>W5+X5</f>
        <v>#REF!</v>
      </c>
    </row>
    <row r="6" spans="2:25" s="90" customFormat="1" ht="20.100000000000001" customHeight="1" thickBot="1">
      <c r="B6" s="300" t="s">
        <v>10</v>
      </c>
      <c r="C6" s="301">
        <f>'1.Cikói Társ.bevét-kiad'!F73</f>
        <v>0</v>
      </c>
      <c r="D6" s="301" t="e">
        <f>'1.Cikói Társ.bevét-kiad'!#REF!</f>
        <v>#REF!</v>
      </c>
      <c r="E6" s="64" t="e">
        <f>C6+D6</f>
        <v>#REF!</v>
      </c>
      <c r="F6" s="301" t="e">
        <f>'1.Cikói Társ.bevét-kiad'!#REF!</f>
        <v>#REF!</v>
      </c>
      <c r="G6" s="64" t="e">
        <f>E6+F6</f>
        <v>#REF!</v>
      </c>
      <c r="H6" s="301" t="e">
        <f>'1.Cikói Társ.bevét-kiad'!#REF!</f>
        <v>#REF!</v>
      </c>
      <c r="I6" s="64" t="e">
        <f>G6+H6</f>
        <v>#REF!</v>
      </c>
      <c r="J6" s="301" t="e">
        <f>'1.Cikói Társ.bevét-kiad'!#REF!</f>
        <v>#REF!</v>
      </c>
      <c r="K6" s="64" t="e">
        <f>I6+J6</f>
        <v>#REF!</v>
      </c>
      <c r="L6" s="301" t="e">
        <f>'1.Cikói Társ.bevét-kiad'!#REF!</f>
        <v>#REF!</v>
      </c>
      <c r="M6" s="64" t="e">
        <f>K6+L6</f>
        <v>#REF!</v>
      </c>
      <c r="N6" s="302" t="s">
        <v>47</v>
      </c>
      <c r="O6" s="70">
        <f>'1.Cikói Társ.bevét-kiad'!F121</f>
        <v>0</v>
      </c>
      <c r="P6" s="70" t="e">
        <f>'1.Cikói Társ.bevét-kiad'!#REF!</f>
        <v>#REF!</v>
      </c>
      <c r="Q6" s="303" t="e">
        <f>O6+P6</f>
        <v>#REF!</v>
      </c>
      <c r="R6" s="70" t="e">
        <f>'1.Cikói Társ.bevét-kiad'!#REF!</f>
        <v>#REF!</v>
      </c>
      <c r="S6" s="303" t="e">
        <f>Q6+R6</f>
        <v>#REF!</v>
      </c>
      <c r="T6" s="374" t="e">
        <f>'1.Cikói Társ.bevét-kiad'!#REF!</f>
        <v>#REF!</v>
      </c>
      <c r="U6" s="303" t="e">
        <f>S6+T6</f>
        <v>#REF!</v>
      </c>
      <c r="V6" s="70" t="e">
        <f>'1.Cikói Társ.bevét-kiad'!#REF!</f>
        <v>#REF!</v>
      </c>
      <c r="W6" s="303" t="e">
        <f>U6+V6</f>
        <v>#REF!</v>
      </c>
      <c r="X6" s="374" t="e">
        <f>'1.Cikói Társ.bevét-kiad'!#REF!</f>
        <v>#REF!</v>
      </c>
      <c r="Y6" s="303" t="e">
        <f>W6+X6</f>
        <v>#REF!</v>
      </c>
    </row>
    <row r="7" spans="2:25" s="96" customFormat="1" ht="20.100000000000001" customHeight="1" thickTop="1" thickBot="1">
      <c r="B7" s="93" t="s">
        <v>49</v>
      </c>
      <c r="C7" s="67">
        <f>SUM(C5:C6)</f>
        <v>15241</v>
      </c>
      <c r="D7" s="55" t="e">
        <f>SUM(D5:D6)</f>
        <v>#REF!</v>
      </c>
      <c r="E7" s="55" t="e">
        <f>C7+D7</f>
        <v>#REF!</v>
      </c>
      <c r="F7" s="55" t="e">
        <f>SUM(F5:F6)</f>
        <v>#REF!</v>
      </c>
      <c r="G7" s="55" t="e">
        <f>E7+F7</f>
        <v>#REF!</v>
      </c>
      <c r="H7" s="55" t="e">
        <f>SUM(H5:H6)</f>
        <v>#REF!</v>
      </c>
      <c r="I7" s="55" t="e">
        <f>G7+H7</f>
        <v>#REF!</v>
      </c>
      <c r="J7" s="55" t="e">
        <f>SUM(J5:J6)</f>
        <v>#REF!</v>
      </c>
      <c r="K7" s="55" t="e">
        <f>I7+J7</f>
        <v>#REF!</v>
      </c>
      <c r="L7" s="55" t="e">
        <f>SUM(L5:L6)</f>
        <v>#REF!</v>
      </c>
      <c r="M7" s="55" t="e">
        <f>K7+L7</f>
        <v>#REF!</v>
      </c>
      <c r="N7" s="94" t="s">
        <v>50</v>
      </c>
      <c r="O7" s="71">
        <f>O5+O6</f>
        <v>15241</v>
      </c>
      <c r="P7" s="95" t="e">
        <f>SUM(P5:P6)</f>
        <v>#REF!</v>
      </c>
      <c r="Q7" s="95" t="e">
        <f>O7+P7</f>
        <v>#REF!</v>
      </c>
      <c r="R7" s="95" t="e">
        <f>SUM(R5:R6)</f>
        <v>#REF!</v>
      </c>
      <c r="S7" s="95" t="e">
        <f>Q7+R7</f>
        <v>#REF!</v>
      </c>
      <c r="T7" s="375" t="e">
        <f>SUM(T5:T6)</f>
        <v>#REF!</v>
      </c>
      <c r="U7" s="95" t="e">
        <f>S7+T7</f>
        <v>#REF!</v>
      </c>
      <c r="V7" s="95" t="e">
        <f>SUM(V5:V6)</f>
        <v>#REF!</v>
      </c>
      <c r="W7" s="95" t="e">
        <f>U7+V7</f>
        <v>#REF!</v>
      </c>
      <c r="X7" s="375" t="e">
        <f>SUM(X5:X6)</f>
        <v>#REF!</v>
      </c>
      <c r="Y7" s="95" t="e">
        <f>W7+X7</f>
        <v>#REF!</v>
      </c>
    </row>
    <row r="8" spans="2:25" ht="19.5" hidden="1" customHeight="1" thickTop="1">
      <c r="B8" s="376"/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8"/>
      <c r="O8" s="379"/>
      <c r="P8" s="380"/>
      <c r="Q8" s="380" t="e">
        <f>E7-Q7</f>
        <v>#REF!</v>
      </c>
      <c r="R8" s="380"/>
      <c r="S8" s="381"/>
    </row>
    <row r="9" spans="2:25" ht="20.100000000000001" customHeight="1" thickTop="1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97"/>
      <c r="O9" s="98"/>
      <c r="P9" s="77"/>
      <c r="Q9" s="77"/>
      <c r="R9" s="77"/>
    </row>
    <row r="10" spans="2:25" ht="20.100000000000001" customHeight="1">
      <c r="B10" s="99"/>
      <c r="O10" s="100"/>
    </row>
    <row r="11" spans="2:25" ht="20.100000000000001" customHeight="1"/>
    <row r="12" spans="2:25" ht="20.100000000000001" customHeight="1"/>
    <row r="13" spans="2:25" ht="20.100000000000001" customHeight="1"/>
    <row r="84" hidden="1"/>
    <row r="85" hidden="1"/>
    <row r="86" hidden="1"/>
    <row r="87" hidden="1"/>
    <row r="88" hidden="1"/>
    <row r="89" hidden="1"/>
    <row r="90" hidden="1"/>
    <row r="91" hidden="1"/>
    <row r="92" hidden="1"/>
  </sheetData>
  <mergeCells count="3">
    <mergeCell ref="O1:Q1"/>
    <mergeCell ref="B2:Q2"/>
    <mergeCell ref="N3:Q3"/>
  </mergeCells>
  <phoneticPr fontId="35" type="noConversion"/>
  <pageMargins left="0.74803149606299213" right="1.1023622047244095" top="0.98425196850393704" bottom="0.98425196850393704" header="0.51181102362204722" footer="0.51181102362204722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92"/>
  <sheetViews>
    <sheetView view="pageBreakPreview" zoomScale="75" zoomScaleNormal="75" zoomScaleSheetLayoutView="75" workbookViewId="0">
      <pane ySplit="4" topLeftCell="A5" activePane="bottomLeft" state="frozen"/>
      <selection activeCell="B19" sqref="B19"/>
      <selection pane="bottomLeft" activeCell="M37" sqref="M37"/>
    </sheetView>
  </sheetViews>
  <sheetFormatPr defaultRowHeight="15.75"/>
  <cols>
    <col min="1" max="1" width="58.42578125" style="101" customWidth="1"/>
    <col min="2" max="2" width="16.42578125" style="101" customWidth="1"/>
    <col min="3" max="3" width="16.42578125" style="101" hidden="1" customWidth="1"/>
    <col min="4" max="12" width="16.7109375" style="101" hidden="1" customWidth="1"/>
    <col min="13" max="13" width="62.140625" style="101" customWidth="1"/>
    <col min="14" max="14" width="16.7109375" style="101" bestFit="1" customWidth="1"/>
    <col min="15" max="15" width="15.28515625" style="125" hidden="1" customWidth="1"/>
    <col min="16" max="18" width="18.140625" style="101" hidden="1" customWidth="1"/>
    <col min="19" max="19" width="17.140625" style="101" hidden="1" customWidth="1"/>
    <col min="20" max="21" width="17" style="101" hidden="1" customWidth="1"/>
    <col min="22" max="24" width="19.28515625" style="101" hidden="1" customWidth="1"/>
    <col min="25" max="26" width="14.42578125" style="101" bestFit="1" customWidth="1"/>
    <col min="27" max="16384" width="9.140625" style="101"/>
  </cols>
  <sheetData>
    <row r="1" spans="1:256" ht="16.5" thickBot="1">
      <c r="N1" s="344" t="s">
        <v>159</v>
      </c>
      <c r="O1" s="344"/>
      <c r="P1" s="74"/>
      <c r="Q1" s="102"/>
      <c r="R1" s="344"/>
      <c r="S1" s="344"/>
      <c r="T1" s="344"/>
      <c r="U1" s="74"/>
      <c r="V1" s="344" t="s">
        <v>159</v>
      </c>
      <c r="W1" s="74"/>
      <c r="X1" s="74" t="s">
        <v>5</v>
      </c>
    </row>
    <row r="2" spans="1:256" ht="17.25" thickTop="1" thickBot="1">
      <c r="A2" s="546" t="s">
        <v>176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8"/>
      <c r="Q2" s="103"/>
      <c r="R2" s="103"/>
      <c r="S2" s="104"/>
      <c r="T2" s="104"/>
      <c r="U2" s="104"/>
      <c r="V2" s="105"/>
      <c r="W2" s="104"/>
      <c r="X2" s="105"/>
    </row>
    <row r="3" spans="1:256" s="106" customFormat="1" ht="20.25" customHeight="1" thickTop="1" thickBot="1">
      <c r="A3" s="549" t="s">
        <v>221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1"/>
      <c r="Q3" s="373"/>
      <c r="R3" s="103"/>
      <c r="S3" s="348"/>
      <c r="T3" s="348"/>
      <c r="U3" s="348"/>
      <c r="V3" s="347"/>
      <c r="W3" s="348"/>
      <c r="X3" s="396"/>
    </row>
    <row r="4" spans="1:256" s="106" customFormat="1" ht="17.25" thickTop="1" thickBot="1">
      <c r="A4" s="107" t="s">
        <v>11</v>
      </c>
      <c r="B4" s="428" t="s">
        <v>222</v>
      </c>
      <c r="C4" s="108" t="s">
        <v>52</v>
      </c>
      <c r="D4" s="108" t="s">
        <v>53</v>
      </c>
      <c r="E4" s="108" t="s">
        <v>42</v>
      </c>
      <c r="F4" s="108" t="s">
        <v>43</v>
      </c>
      <c r="G4" s="428" t="s">
        <v>8</v>
      </c>
      <c r="H4" s="428" t="s">
        <v>9</v>
      </c>
      <c r="I4" s="387" t="s">
        <v>0</v>
      </c>
      <c r="J4" s="108" t="s">
        <v>1</v>
      </c>
      <c r="K4" s="108" t="s">
        <v>37</v>
      </c>
      <c r="L4" s="108" t="s">
        <v>38</v>
      </c>
      <c r="M4" s="109" t="s">
        <v>12</v>
      </c>
      <c r="N4" s="110" t="s">
        <v>222</v>
      </c>
      <c r="O4" s="111" t="s">
        <v>52</v>
      </c>
      <c r="P4" s="112" t="s">
        <v>53</v>
      </c>
      <c r="Q4" s="350" t="s">
        <v>42</v>
      </c>
      <c r="R4" s="438" t="s">
        <v>43</v>
      </c>
      <c r="S4" s="428" t="s">
        <v>8</v>
      </c>
      <c r="T4" s="428" t="s">
        <v>9</v>
      </c>
      <c r="U4" s="428" t="s">
        <v>0</v>
      </c>
      <c r="V4" s="113" t="s">
        <v>1</v>
      </c>
      <c r="W4" s="110" t="s">
        <v>37</v>
      </c>
      <c r="X4" s="113" t="s">
        <v>38</v>
      </c>
    </row>
    <row r="5" spans="1:256" ht="20.100000000000001" customHeight="1" thickTop="1">
      <c r="A5" s="68" t="s">
        <v>71</v>
      </c>
      <c r="B5" s="114">
        <f>'1.Cikói Társ.bevét-kiad'!F20</f>
        <v>0</v>
      </c>
      <c r="C5" s="114" t="e">
        <f>'1.Cikói Társ.bevét-kiad'!#REF!</f>
        <v>#REF!</v>
      </c>
      <c r="D5" s="115" t="e">
        <f t="shared" ref="D5:D11" si="0">B5+C5</f>
        <v>#REF!</v>
      </c>
      <c r="E5" s="114" t="e">
        <f>'1.Cikói Társ.bevét-kiad'!#REF!</f>
        <v>#REF!</v>
      </c>
      <c r="F5" s="115" t="e">
        <f t="shared" ref="F5:F11" si="1">D5+E5</f>
        <v>#REF!</v>
      </c>
      <c r="G5" s="114" t="e">
        <f>'1.Cikói Társ.bevét-kiad'!#REF!</f>
        <v>#REF!</v>
      </c>
      <c r="H5" s="114" t="e">
        <f>F5+G5</f>
        <v>#REF!</v>
      </c>
      <c r="I5" s="390" t="e">
        <f>'1.Cikói Társ.bevét-kiad'!#REF!</f>
        <v>#REF!</v>
      </c>
      <c r="J5" s="115" t="e">
        <f>H5+I5</f>
        <v>#REF!</v>
      </c>
      <c r="K5" s="114" t="e">
        <f>'1.Cikói Társ.bevét-kiad'!#REF!</f>
        <v>#REF!</v>
      </c>
      <c r="L5" s="115" t="e">
        <f>J5+K5</f>
        <v>#REF!</v>
      </c>
      <c r="M5" s="116" t="s">
        <v>67</v>
      </c>
      <c r="N5" s="117">
        <f>'1.Cikói Társ.bevét-kiad'!F81</f>
        <v>0</v>
      </c>
      <c r="O5" s="117" t="e">
        <f>'1.Cikói Társ.bevét-kiad'!#REF!</f>
        <v>#REF!</v>
      </c>
      <c r="P5" s="118" t="e">
        <f>N5+O5</f>
        <v>#REF!</v>
      </c>
      <c r="Q5" s="119" t="e">
        <f>'1.Cikói Társ.bevét-kiad'!#REF!</f>
        <v>#REF!</v>
      </c>
      <c r="R5" s="434" t="e">
        <f>P5+Q5</f>
        <v>#REF!</v>
      </c>
      <c r="S5" s="117" t="e">
        <f>'1.Cikói Társ.bevét-kiad'!#REF!</f>
        <v>#REF!</v>
      </c>
      <c r="T5" s="117" t="e">
        <f>R5+S5</f>
        <v>#REF!</v>
      </c>
      <c r="U5" s="117" t="e">
        <f>'1.Cikói Társ.bevét-kiad'!#REF!</f>
        <v>#REF!</v>
      </c>
      <c r="V5" s="118" t="e">
        <f>T5+U5</f>
        <v>#REF!</v>
      </c>
      <c r="W5" s="340" t="e">
        <f>'1.Cikói Társ.bevét-kiad'!#REF!</f>
        <v>#REF!</v>
      </c>
      <c r="X5" s="118" t="e">
        <f>V5+W5</f>
        <v>#REF!</v>
      </c>
    </row>
    <row r="6" spans="1:256" ht="20.100000000000001" customHeight="1">
      <c r="A6" s="69" t="s">
        <v>72</v>
      </c>
      <c r="B6" s="120">
        <f>'1.Cikói Társ.bevét-kiad'!F32</f>
        <v>15241</v>
      </c>
      <c r="C6" s="120" t="e">
        <f>'1.Cikói Társ.bevét-kiad'!#REF!</f>
        <v>#REF!</v>
      </c>
      <c r="D6" s="121" t="e">
        <f t="shared" si="0"/>
        <v>#REF!</v>
      </c>
      <c r="E6" s="120" t="e">
        <f>'1.Cikói Társ.bevét-kiad'!#REF!</f>
        <v>#REF!</v>
      </c>
      <c r="F6" s="121" t="e">
        <f t="shared" si="1"/>
        <v>#REF!</v>
      </c>
      <c r="G6" s="120" t="e">
        <f>'1.Cikói Társ.bevét-kiad'!#REF!</f>
        <v>#REF!</v>
      </c>
      <c r="H6" s="120" t="e">
        <f>F6+G6</f>
        <v>#REF!</v>
      </c>
      <c r="I6" s="351" t="e">
        <f>'1.Cikói Társ.bevét-kiad'!#REF!</f>
        <v>#REF!</v>
      </c>
      <c r="J6" s="121" t="e">
        <f>H6+I6</f>
        <v>#REF!</v>
      </c>
      <c r="K6" s="120" t="e">
        <f>'1.Cikói Társ.bevét-kiad'!#REF!</f>
        <v>#REF!</v>
      </c>
      <c r="L6" s="121" t="e">
        <f>J6+K6</f>
        <v>#REF!</v>
      </c>
      <c r="M6" s="122" t="s">
        <v>68</v>
      </c>
      <c r="N6" s="123">
        <f>'1.Cikói Társ.bevét-kiad'!F82</f>
        <v>0</v>
      </c>
      <c r="O6" s="120" t="e">
        <f>'1.Cikói Társ.bevét-kiad'!#REF!</f>
        <v>#REF!</v>
      </c>
      <c r="P6" s="124" t="e">
        <f>N6+O6</f>
        <v>#REF!</v>
      </c>
      <c r="Q6" s="351" t="e">
        <f>'1.Cikói Társ.bevét-kiad'!#REF!</f>
        <v>#REF!</v>
      </c>
      <c r="R6" s="439" t="e">
        <f>P6+Q6</f>
        <v>#REF!</v>
      </c>
      <c r="S6" s="123" t="e">
        <f>'1.Cikói Társ.bevét-kiad'!#REF!</f>
        <v>#REF!</v>
      </c>
      <c r="T6" s="123" t="e">
        <f>R6+S6</f>
        <v>#REF!</v>
      </c>
      <c r="U6" s="123" t="e">
        <f>'1.Cikói Társ.bevét-kiad'!#REF!</f>
        <v>#REF!</v>
      </c>
      <c r="V6" s="124" t="e">
        <f>T6+U6</f>
        <v>#REF!</v>
      </c>
      <c r="W6" s="346" t="e">
        <f>'1.Cikói Társ.bevét-kiad'!#REF!</f>
        <v>#REF!</v>
      </c>
      <c r="X6" s="124" t="e">
        <f>V6+W6</f>
        <v>#REF!</v>
      </c>
    </row>
    <row r="7" spans="1:256" ht="20.100000000000001" customHeight="1">
      <c r="A7" s="69" t="s">
        <v>73</v>
      </c>
      <c r="B7" s="120">
        <f>'1.Cikói Társ.bevét-kiad'!F36</f>
        <v>0</v>
      </c>
      <c r="C7" s="120">
        <f>'[1]1. Önk. bevét-kiad ÖSSZ'!G32</f>
        <v>0</v>
      </c>
      <c r="D7" s="121">
        <f t="shared" si="0"/>
        <v>0</v>
      </c>
      <c r="E7" s="120" t="e">
        <f>'1.Cikói Társ.bevét-kiad'!#REF!</f>
        <v>#REF!</v>
      </c>
      <c r="F7" s="121" t="e">
        <f t="shared" si="1"/>
        <v>#REF!</v>
      </c>
      <c r="G7" s="120" t="e">
        <f>'1.Cikói Társ.bevét-kiad'!#REF!</f>
        <v>#REF!</v>
      </c>
      <c r="H7" s="120" t="e">
        <f>F7+G7</f>
        <v>#REF!</v>
      </c>
      <c r="I7" s="351" t="e">
        <f>'1.Cikói Társ.bevét-kiad'!#REF!</f>
        <v>#REF!</v>
      </c>
      <c r="J7" s="121" t="e">
        <f>H7+I7</f>
        <v>#REF!</v>
      </c>
      <c r="K7" s="120" t="e">
        <f>'1.Cikói Társ.bevét-kiad'!#REF!</f>
        <v>#REF!</v>
      </c>
      <c r="L7" s="121" t="e">
        <f>J7+K7</f>
        <v>#REF!</v>
      </c>
      <c r="M7" s="122" t="s">
        <v>69</v>
      </c>
      <c r="N7" s="123">
        <f>'1.Cikói Társ.bevét-kiad'!F83</f>
        <v>6500</v>
      </c>
      <c r="O7" s="123" t="e">
        <f>'1.Cikói Társ.bevét-kiad'!#REF!</f>
        <v>#REF!</v>
      </c>
      <c r="P7" s="124" t="e">
        <f>N7+O7</f>
        <v>#REF!</v>
      </c>
      <c r="Q7" s="345" t="e">
        <f>'1.Cikói Társ.bevét-kiad'!#REF!</f>
        <v>#REF!</v>
      </c>
      <c r="R7" s="439" t="e">
        <f>P7+Q7</f>
        <v>#REF!</v>
      </c>
      <c r="S7" s="123" t="e">
        <f>'1.Cikói Társ.bevét-kiad'!#REF!</f>
        <v>#REF!</v>
      </c>
      <c r="T7" s="123" t="e">
        <f>R7+S7</f>
        <v>#REF!</v>
      </c>
      <c r="U7" s="123" t="e">
        <f>'1.Cikói Társ.bevét-kiad'!#REF!</f>
        <v>#REF!</v>
      </c>
      <c r="V7" s="124" t="e">
        <f>T7+U7</f>
        <v>#REF!</v>
      </c>
      <c r="W7" s="346" t="e">
        <f>'1.Cikói Társ.bevét-kiad'!#REF!</f>
        <v>#REF!</v>
      </c>
      <c r="X7" s="124" t="e">
        <f>V7+W7</f>
        <v>#REF!</v>
      </c>
    </row>
    <row r="8" spans="1:256" ht="20.100000000000001" customHeight="1">
      <c r="A8" s="69"/>
      <c r="B8" s="120"/>
      <c r="C8" s="120">
        <f>'[1]1. Önk. bevét-kiad ÖSSZ'!G33</f>
        <v>0</v>
      </c>
      <c r="D8" s="121">
        <f t="shared" si="0"/>
        <v>0</v>
      </c>
      <c r="E8" s="120"/>
      <c r="F8" s="121">
        <f t="shared" si="1"/>
        <v>0</v>
      </c>
      <c r="G8" s="120"/>
      <c r="H8" s="120"/>
      <c r="I8" s="351"/>
      <c r="J8" s="121">
        <f>H8+I8</f>
        <v>0</v>
      </c>
      <c r="K8" s="120"/>
      <c r="L8" s="121">
        <f>J8+K8</f>
        <v>0</v>
      </c>
      <c r="M8" s="334" t="s">
        <v>70</v>
      </c>
      <c r="N8" s="123">
        <f>'1.Cikói Társ.bevét-kiad'!F101</f>
        <v>8741</v>
      </c>
      <c r="O8" s="123" t="e">
        <f>'1.Cikói Társ.bevét-kiad'!#REF!</f>
        <v>#REF!</v>
      </c>
      <c r="P8" s="124" t="e">
        <f>N8+O8</f>
        <v>#REF!</v>
      </c>
      <c r="Q8" s="345" t="e">
        <f>'1.Cikói Társ.bevét-kiad'!#REF!</f>
        <v>#REF!</v>
      </c>
      <c r="R8" s="439" t="e">
        <f>P8+Q8</f>
        <v>#REF!</v>
      </c>
      <c r="S8" s="123" t="e">
        <f>'1.Cikói Társ.bevét-kiad'!#REF!</f>
        <v>#REF!</v>
      </c>
      <c r="T8" s="123" t="e">
        <f>R8+S8</f>
        <v>#REF!</v>
      </c>
      <c r="U8" s="123" t="e">
        <f>'1.Cikói Társ.bevét-kiad'!#REF!</f>
        <v>#REF!</v>
      </c>
      <c r="V8" s="124" t="e">
        <f>T8+U8</f>
        <v>#REF!</v>
      </c>
      <c r="W8" s="346" t="e">
        <f>'1.Cikói Társ.bevét-kiad'!#REF!</f>
        <v>#REF!</v>
      </c>
      <c r="X8" s="124" t="e">
        <f>V8+W8</f>
        <v>#REF!</v>
      </c>
    </row>
    <row r="9" spans="1:256" ht="20.100000000000001" customHeight="1" thickBot="1">
      <c r="A9" s="165" t="s">
        <v>178</v>
      </c>
      <c r="B9" s="138">
        <f>+'1.Cikói Társ.bevét-kiad'!F72</f>
        <v>0</v>
      </c>
      <c r="C9" s="166" t="e">
        <f>+'1.Cikói Társ.bevét-kiad'!#REF!</f>
        <v>#REF!</v>
      </c>
      <c r="D9" s="121" t="e">
        <f t="shared" si="0"/>
        <v>#REF!</v>
      </c>
      <c r="E9" s="166"/>
      <c r="F9" s="121" t="e">
        <f t="shared" si="1"/>
        <v>#REF!</v>
      </c>
      <c r="G9" s="138"/>
      <c r="H9" s="138"/>
      <c r="I9" s="125"/>
      <c r="J9" s="166"/>
      <c r="K9" s="166"/>
      <c r="L9" s="166"/>
      <c r="M9" s="167"/>
      <c r="N9" s="138"/>
      <c r="O9" s="138"/>
      <c r="P9" s="139"/>
      <c r="Q9" s="168"/>
      <c r="R9" s="166"/>
      <c r="S9" s="138"/>
      <c r="T9" s="138"/>
      <c r="U9" s="138"/>
      <c r="V9" s="139"/>
      <c r="W9" s="138"/>
      <c r="X9" s="139"/>
    </row>
    <row r="10" spans="1:256" s="130" customFormat="1" ht="20.100000000000001" customHeight="1" thickTop="1" thickBot="1">
      <c r="A10" s="107" t="s">
        <v>62</v>
      </c>
      <c r="B10" s="127">
        <f>SUM(B5:B9)</f>
        <v>15241</v>
      </c>
      <c r="C10" s="126" t="e">
        <f>SUM(C5:C9)</f>
        <v>#REF!</v>
      </c>
      <c r="D10" s="126" t="e">
        <f t="shared" si="0"/>
        <v>#REF!</v>
      </c>
      <c r="E10" s="126" t="e">
        <f>SUM(E5:E8)</f>
        <v>#REF!</v>
      </c>
      <c r="F10" s="126" t="e">
        <f t="shared" si="1"/>
        <v>#REF!</v>
      </c>
      <c r="G10" s="127" t="e">
        <f>SUM(G5:G8)</f>
        <v>#REF!</v>
      </c>
      <c r="H10" s="127" t="e">
        <f>F10+G10</f>
        <v>#REF!</v>
      </c>
      <c r="I10" s="391" t="e">
        <f>SUM(I5:I8)</f>
        <v>#REF!</v>
      </c>
      <c r="J10" s="127" t="e">
        <f>H10+I10</f>
        <v>#REF!</v>
      </c>
      <c r="K10" s="126" t="e">
        <f>SUM(K5:K8)</f>
        <v>#REF!</v>
      </c>
      <c r="L10" s="127" t="e">
        <f>J10+K10</f>
        <v>#REF!</v>
      </c>
      <c r="M10" s="109" t="s">
        <v>60</v>
      </c>
      <c r="N10" s="444">
        <f>SUM(N5:N9)</f>
        <v>15241</v>
      </c>
      <c r="O10" s="129" t="e">
        <f>SUM(O5:O8)</f>
        <v>#REF!</v>
      </c>
      <c r="P10" s="128" t="e">
        <f>N10+O10</f>
        <v>#REF!</v>
      </c>
      <c r="Q10" s="129" t="e">
        <f>SUM(Q5:Q8)</f>
        <v>#REF!</v>
      </c>
      <c r="R10" s="126" t="e">
        <f>P10+Q10</f>
        <v>#REF!</v>
      </c>
      <c r="S10" s="127" t="e">
        <f>SUM(S5:S8)</f>
        <v>#REF!</v>
      </c>
      <c r="T10" s="127" t="e">
        <f>R10+S10</f>
        <v>#REF!</v>
      </c>
      <c r="U10" s="127" t="e">
        <f>SUM(U5:U8)</f>
        <v>#REF!</v>
      </c>
      <c r="V10" s="128" t="e">
        <f>T10+U10</f>
        <v>#REF!</v>
      </c>
      <c r="W10" s="127" t="e">
        <f>SUM(W5:W8)</f>
        <v>#REF!</v>
      </c>
      <c r="X10" s="128" t="e">
        <f>V10+W10</f>
        <v>#REF!</v>
      </c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A10" s="106"/>
      <c r="DB10" s="106"/>
      <c r="DC10" s="106"/>
      <c r="DD10" s="106"/>
      <c r="DE10" s="106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J10" s="106"/>
      <c r="EK10" s="106"/>
      <c r="EL10" s="106"/>
      <c r="EM10" s="106"/>
      <c r="EN10" s="106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S10" s="106"/>
      <c r="FT10" s="106"/>
      <c r="FU10" s="106"/>
      <c r="FV10" s="106"/>
      <c r="FW10" s="106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6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K10" s="106"/>
      <c r="IL10" s="106"/>
      <c r="IM10" s="106"/>
      <c r="IN10" s="106"/>
      <c r="IO10" s="106"/>
      <c r="IP10" s="106"/>
      <c r="IQ10" s="106"/>
      <c r="IR10" s="106"/>
      <c r="IS10" s="106"/>
      <c r="IT10" s="106"/>
      <c r="IU10" s="106"/>
      <c r="IV10" s="106"/>
    </row>
    <row r="11" spans="1:256" s="141" customFormat="1" ht="20.100000000000001" customHeight="1" thickTop="1" thickBot="1">
      <c r="A11" s="131" t="s">
        <v>17</v>
      </c>
      <c r="B11" s="132">
        <f>B10-N10</f>
        <v>0</v>
      </c>
      <c r="C11" s="132" t="e">
        <f>C10-O10</f>
        <v>#REF!</v>
      </c>
      <c r="D11" s="133" t="e">
        <f t="shared" si="0"/>
        <v>#REF!</v>
      </c>
      <c r="E11" s="132" t="e">
        <f>E10-Q10</f>
        <v>#REF!</v>
      </c>
      <c r="F11" s="133" t="e">
        <f t="shared" si="1"/>
        <v>#REF!</v>
      </c>
      <c r="G11" s="132" t="e">
        <f>G10-S10</f>
        <v>#REF!</v>
      </c>
      <c r="H11" s="132" t="e">
        <f>F11+G11</f>
        <v>#REF!</v>
      </c>
      <c r="I11" s="392" t="e">
        <f>I10-U10</f>
        <v>#REF!</v>
      </c>
      <c r="J11" s="133" t="e">
        <f>H11+I11</f>
        <v>#REF!</v>
      </c>
      <c r="K11" s="132" t="e">
        <f>K10-W10</f>
        <v>#REF!</v>
      </c>
      <c r="L11" s="133" t="e">
        <f>J11+K11</f>
        <v>#REF!</v>
      </c>
      <c r="M11" s="131" t="s">
        <v>17</v>
      </c>
      <c r="N11" s="134"/>
      <c r="O11" s="135"/>
      <c r="P11" s="136"/>
      <c r="Q11" s="137"/>
      <c r="R11" s="440"/>
      <c r="S11" s="431"/>
      <c r="T11" s="431"/>
      <c r="U11" s="431"/>
      <c r="V11" s="139"/>
      <c r="W11" s="125"/>
      <c r="X11" s="140"/>
    </row>
    <row r="12" spans="1:256" s="146" customFormat="1" ht="20.100000000000001" customHeight="1" thickTop="1" thickBot="1">
      <c r="A12" s="543" t="s">
        <v>223</v>
      </c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5"/>
      <c r="O12" s="142"/>
      <c r="P12" s="143"/>
      <c r="Q12" s="142"/>
      <c r="R12" s="142"/>
      <c r="S12" s="142"/>
      <c r="T12" s="426"/>
      <c r="U12" s="142"/>
      <c r="V12" s="384"/>
      <c r="W12" s="144"/>
      <c r="X12" s="145"/>
    </row>
    <row r="13" spans="1:256" s="146" customFormat="1" ht="20.100000000000001" customHeight="1" thickBot="1">
      <c r="A13" s="147"/>
      <c r="B13" s="108" t="s">
        <v>222</v>
      </c>
      <c r="C13" s="108" t="s">
        <v>52</v>
      </c>
      <c r="D13" s="108" t="s">
        <v>53</v>
      </c>
      <c r="E13" s="108" t="s">
        <v>42</v>
      </c>
      <c r="F13" s="108" t="s">
        <v>43</v>
      </c>
      <c r="G13" s="110"/>
      <c r="H13" s="110"/>
      <c r="I13" s="387"/>
      <c r="J13" s="108"/>
      <c r="K13" s="108"/>
      <c r="L13" s="108"/>
      <c r="M13" s="148"/>
      <c r="N13" s="110" t="s">
        <v>222</v>
      </c>
      <c r="O13" s="387" t="s">
        <v>52</v>
      </c>
      <c r="P13" s="113" t="s">
        <v>53</v>
      </c>
      <c r="Q13" s="335" t="s">
        <v>42</v>
      </c>
      <c r="R13" s="429" t="s">
        <v>43</v>
      </c>
      <c r="S13" s="149"/>
      <c r="T13" s="436"/>
      <c r="U13" s="338"/>
      <c r="V13" s="150"/>
      <c r="W13" s="149"/>
      <c r="X13" s="150"/>
    </row>
    <row r="14" spans="1:256" s="146" customFormat="1" ht="19.5" customHeight="1" thickTop="1">
      <c r="A14" s="151" t="s">
        <v>74</v>
      </c>
      <c r="B14" s="152">
        <f>'1.Cikói Társ.bevét-kiad'!F46</f>
        <v>0</v>
      </c>
      <c r="C14" s="152" t="e">
        <f>'1.Cikói Társ.bevét-kiad'!#REF!</f>
        <v>#REF!</v>
      </c>
      <c r="D14" s="153" t="e">
        <f>B14+C14</f>
        <v>#REF!</v>
      </c>
      <c r="E14" s="152" t="e">
        <f>'1.Cikói Társ.bevét-kiad'!#REF!</f>
        <v>#REF!</v>
      </c>
      <c r="F14" s="388" t="e">
        <f>D14+E14</f>
        <v>#REF!</v>
      </c>
      <c r="G14" s="152">
        <v>0</v>
      </c>
      <c r="H14" s="155" t="e">
        <f>F14+G14</f>
        <v>#REF!</v>
      </c>
      <c r="I14" s="154">
        <v>0</v>
      </c>
      <c r="J14" s="155" t="e">
        <f>H14+I14</f>
        <v>#REF!</v>
      </c>
      <c r="K14" s="154">
        <v>0</v>
      </c>
      <c r="L14" s="155" t="e">
        <f>J14+K14</f>
        <v>#REF!</v>
      </c>
      <c r="M14" s="116" t="s">
        <v>77</v>
      </c>
      <c r="N14" s="117">
        <f>'1.Cikói Társ.bevét-kiad'!F104</f>
        <v>0</v>
      </c>
      <c r="O14" s="336">
        <f>'[1]1. Önk. bevét-kiad ÖSSZ'!G152</f>
        <v>0</v>
      </c>
      <c r="P14" s="327">
        <f>N14+O14</f>
        <v>0</v>
      </c>
      <c r="Q14" s="336" t="e">
        <f>'1.Cikói Társ.bevét-kiad'!#REF!</f>
        <v>#REF!</v>
      </c>
      <c r="R14" s="441" t="e">
        <f>P14+Q14</f>
        <v>#REF!</v>
      </c>
      <c r="S14" s="117" t="e">
        <f>'1.Cikói Társ.bevét-kiad'!#REF!</f>
        <v>#REF!</v>
      </c>
      <c r="T14" s="437" t="e">
        <f>R14+S14</f>
        <v>#REF!</v>
      </c>
      <c r="U14" s="119" t="e">
        <f>'1.Cikói Társ.bevét-kiad'!#REF!</f>
        <v>#REF!</v>
      </c>
      <c r="V14" s="394" t="e">
        <f>T14+U14</f>
        <v>#REF!</v>
      </c>
      <c r="W14" s="118" t="e">
        <f>'1.Cikói Társ.bevét-kiad'!#REF!</f>
        <v>#REF!</v>
      </c>
      <c r="X14" s="394" t="e">
        <f>V14+W14</f>
        <v>#REF!</v>
      </c>
    </row>
    <row r="15" spans="1:256" s="146" customFormat="1" ht="19.5" customHeight="1">
      <c r="A15" s="82" t="s">
        <v>75</v>
      </c>
      <c r="B15" s="152">
        <f>'1.Cikói Társ.bevét-kiad'!F61</f>
        <v>0</v>
      </c>
      <c r="C15" s="152"/>
      <c r="D15" s="445"/>
      <c r="E15" s="152"/>
      <c r="F15" s="154"/>
      <c r="G15" s="152"/>
      <c r="H15" s="152"/>
      <c r="I15" s="154"/>
      <c r="J15" s="152"/>
      <c r="K15" s="154"/>
      <c r="L15" s="152"/>
      <c r="M15" s="122" t="s">
        <v>78</v>
      </c>
      <c r="N15" s="120">
        <f>'1.Cikói Társ.bevét-kiad'!F105</f>
        <v>0</v>
      </c>
      <c r="O15" s="395"/>
      <c r="P15" s="328">
        <f>N15+O15</f>
        <v>0</v>
      </c>
      <c r="Q15" s="157"/>
      <c r="R15" s="432">
        <f>P15+Q15</f>
        <v>0</v>
      </c>
      <c r="S15" s="120" t="e">
        <f>'1.Cikói Társ.bevét-kiad'!#REF!</f>
        <v>#REF!</v>
      </c>
      <c r="T15" s="123" t="e">
        <f>R15+S15</f>
        <v>#REF!</v>
      </c>
      <c r="U15" s="351" t="e">
        <f>'1.Cikói Társ.bevét-kiad'!#REF!</f>
        <v>#REF!</v>
      </c>
      <c r="V15" s="383" t="e">
        <f>T15+U15</f>
        <v>#REF!</v>
      </c>
      <c r="W15" s="156" t="e">
        <f>'1.Cikói Társ.bevét-kiad'!#REF!</f>
        <v>#REF!</v>
      </c>
      <c r="X15" s="382" t="e">
        <f>V15+W15</f>
        <v>#REF!</v>
      </c>
    </row>
    <row r="16" spans="1:256" s="146" customFormat="1" ht="28.5" customHeight="1" thickBot="1">
      <c r="A16" s="82" t="s">
        <v>76</v>
      </c>
      <c r="B16" s="152">
        <f>'1.Cikói Társ.bevét-kiad'!F66</f>
        <v>0</v>
      </c>
      <c r="C16" s="152"/>
      <c r="D16" s="446">
        <f>B16+C16</f>
        <v>0</v>
      </c>
      <c r="E16" s="152"/>
      <c r="F16" s="154"/>
      <c r="G16" s="152"/>
      <c r="H16" s="152"/>
      <c r="I16" s="154"/>
      <c r="J16" s="152"/>
      <c r="K16" s="154"/>
      <c r="L16" s="152"/>
      <c r="M16" s="122" t="s">
        <v>79</v>
      </c>
      <c r="N16" s="120">
        <f>'1.Cikói Társ.bevét-kiad'!F112</f>
        <v>0</v>
      </c>
      <c r="O16" s="395"/>
      <c r="P16" s="328">
        <f>N16+O16</f>
        <v>0</v>
      </c>
      <c r="Q16" s="157"/>
      <c r="R16" s="427">
        <f>P16+Q16</f>
        <v>0</v>
      </c>
      <c r="S16" s="120" t="e">
        <f>'1.Cikói Társ.bevét-kiad'!#REF!</f>
        <v>#REF!</v>
      </c>
      <c r="T16" s="120" t="e">
        <f>R16+S16</f>
        <v>#REF!</v>
      </c>
      <c r="U16" s="351" t="e">
        <f>'1.Cikói Társ.bevét-kiad'!#REF!</f>
        <v>#REF!</v>
      </c>
      <c r="V16" s="395" t="e">
        <f>T16+U16</f>
        <v>#REF!</v>
      </c>
      <c r="W16" s="156" t="e">
        <f>'1.Cikói Társ.bevét-kiad'!#REF!</f>
        <v>#REF!</v>
      </c>
      <c r="X16" s="395" t="e">
        <f>V16+W16</f>
        <v>#REF!</v>
      </c>
    </row>
    <row r="17" spans="1:24" s="146" customFormat="1" ht="19.5" customHeight="1" thickTop="1" thickBot="1">
      <c r="A17" s="158" t="s">
        <v>20</v>
      </c>
      <c r="B17" s="144">
        <f>SUM(B14:B16)</f>
        <v>0</v>
      </c>
      <c r="C17" s="144" t="e">
        <f>SUM(C14:C16)</f>
        <v>#REF!</v>
      </c>
      <c r="D17" s="144" t="e">
        <f>SUM(D14:D16)</f>
        <v>#REF!</v>
      </c>
      <c r="E17" s="144">
        <v>0</v>
      </c>
      <c r="F17" s="159" t="e">
        <f t="shared" ref="F17:L17" si="2">SUM(F14:F16)</f>
        <v>#REF!</v>
      </c>
      <c r="G17" s="144">
        <f t="shared" si="2"/>
        <v>0</v>
      </c>
      <c r="H17" s="144" t="e">
        <f t="shared" si="2"/>
        <v>#REF!</v>
      </c>
      <c r="I17" s="142">
        <f t="shared" si="2"/>
        <v>0</v>
      </c>
      <c r="J17" s="159" t="e">
        <f t="shared" si="2"/>
        <v>#REF!</v>
      </c>
      <c r="K17" s="159">
        <f t="shared" si="2"/>
        <v>0</v>
      </c>
      <c r="L17" s="159" t="e">
        <f t="shared" si="2"/>
        <v>#REF!</v>
      </c>
      <c r="M17" s="160" t="s">
        <v>61</v>
      </c>
      <c r="N17" s="144">
        <f t="shared" ref="N17:S17" si="3">SUM(N14:N16)</f>
        <v>0</v>
      </c>
      <c r="O17" s="143">
        <f t="shared" si="3"/>
        <v>0</v>
      </c>
      <c r="P17" s="329">
        <f t="shared" si="3"/>
        <v>0</v>
      </c>
      <c r="Q17" s="143" t="e">
        <f t="shared" si="3"/>
        <v>#REF!</v>
      </c>
      <c r="R17" s="430" t="e">
        <f t="shared" si="3"/>
        <v>#REF!</v>
      </c>
      <c r="S17" s="144" t="e">
        <f t="shared" si="3"/>
        <v>#REF!</v>
      </c>
      <c r="T17" s="144" t="e">
        <f>R17+S17</f>
        <v>#REF!</v>
      </c>
      <c r="U17" s="337" t="e">
        <f>SUM(U14:U16)</f>
        <v>#REF!</v>
      </c>
      <c r="V17" s="143" t="e">
        <f>T17+U17</f>
        <v>#REF!</v>
      </c>
      <c r="W17" s="329" t="e">
        <f>SUM(W14:W16)</f>
        <v>#REF!</v>
      </c>
      <c r="X17" s="143" t="e">
        <f>V17+W17</f>
        <v>#REF!</v>
      </c>
    </row>
    <row r="18" spans="1:24" s="146" customFormat="1" ht="19.5" customHeight="1" thickBot="1">
      <c r="A18" s="161" t="s">
        <v>18</v>
      </c>
      <c r="B18" s="111">
        <f>B17-N17</f>
        <v>0</v>
      </c>
      <c r="C18" s="111" t="e">
        <f>C17-O17</f>
        <v>#REF!</v>
      </c>
      <c r="D18" s="111" t="e">
        <f>D17-P17</f>
        <v>#REF!</v>
      </c>
      <c r="E18" s="162">
        <v>0</v>
      </c>
      <c r="F18" s="162" t="e">
        <f>F17-R17</f>
        <v>#REF!</v>
      </c>
      <c r="G18" s="111" t="e">
        <f>G17-S17</f>
        <v>#REF!</v>
      </c>
      <c r="H18" s="111" t="e">
        <f>H17-T17</f>
        <v>#REF!</v>
      </c>
      <c r="I18" s="389">
        <f>I17-Y17</f>
        <v>0</v>
      </c>
      <c r="J18" s="162" t="e">
        <f>J17-Z17</f>
        <v>#REF!</v>
      </c>
      <c r="K18" s="162">
        <f>K17-AA17</f>
        <v>0</v>
      </c>
      <c r="L18" s="162" t="e">
        <f>L17-AB17</f>
        <v>#REF!</v>
      </c>
      <c r="M18" s="163" t="s">
        <v>18</v>
      </c>
      <c r="N18" s="111"/>
      <c r="O18" s="339"/>
      <c r="P18" s="164"/>
      <c r="Q18" s="339"/>
      <c r="R18" s="433"/>
      <c r="S18" s="111"/>
      <c r="T18" s="111">
        <f>R18+S18</f>
        <v>0</v>
      </c>
      <c r="U18" s="435"/>
      <c r="V18" s="386">
        <f>T18+U18</f>
        <v>0</v>
      </c>
      <c r="W18" s="385"/>
      <c r="X18" s="386">
        <f>V18+W18</f>
        <v>0</v>
      </c>
    </row>
    <row r="19" spans="1:24" ht="19.5" hidden="1" customHeight="1" thickTop="1"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N19" s="125"/>
      <c r="P19" s="125" t="e">
        <f>#REF!-#REF!</f>
        <v>#REF!</v>
      </c>
      <c r="Q19" s="125"/>
      <c r="R19" s="125"/>
    </row>
    <row r="20" spans="1:24" ht="19.5" customHeight="1" thickTop="1">
      <c r="P20" s="125"/>
      <c r="Q20" s="125"/>
      <c r="R20" s="125"/>
    </row>
    <row r="21" spans="1:24" ht="19.5" customHeight="1"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P21" s="125"/>
      <c r="Q21" s="125"/>
      <c r="R21" s="125"/>
    </row>
    <row r="22" spans="1:24"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P22" s="125"/>
      <c r="Q22" s="125"/>
      <c r="R22" s="125"/>
    </row>
    <row r="84" hidden="1"/>
    <row r="85" hidden="1"/>
    <row r="86" hidden="1"/>
    <row r="87" hidden="1"/>
    <row r="88" hidden="1"/>
    <row r="89" hidden="1"/>
    <row r="90" hidden="1"/>
    <row r="91" hidden="1"/>
    <row r="92" hidden="1"/>
  </sheetData>
  <mergeCells count="3">
    <mergeCell ref="A12:N12"/>
    <mergeCell ref="A2:P2"/>
    <mergeCell ref="A3:P3"/>
  </mergeCells>
  <phoneticPr fontId="35" type="noConversion"/>
  <printOptions verticalCentered="1"/>
  <pageMargins left="0.31496062992125984" right="0.23622047244094491" top="0.49" bottom="0.39370078740157483" header="0.35" footer="0.23622047244094491"/>
  <pageSetup paperSize="9" scale="94" orientation="landscape" r:id="rId1"/>
  <headerFooter alignWithMargins="0">
    <oddHeader xml:space="preserve">&amp;R </oddHeader>
  </headerFooter>
  <ignoredErrors>
    <ignoredError sqref="N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2"/>
  <sheetViews>
    <sheetView tabSelected="1" showWhiteSpace="0" topLeftCell="E1" zoomScale="70" zoomScaleNormal="70" workbookViewId="0">
      <pane ySplit="1" topLeftCell="A70" activePane="bottomLeft" state="frozen"/>
      <selection activeCell="B19" sqref="B19"/>
      <selection pane="bottomLeft" activeCell="F95" sqref="F95"/>
    </sheetView>
  </sheetViews>
  <sheetFormatPr defaultRowHeight="15.75"/>
  <cols>
    <col min="1" max="3" width="0" style="1" hidden="1" customWidth="1"/>
    <col min="4" max="4" width="10.5703125" style="1" hidden="1" customWidth="1"/>
    <col min="5" max="5" width="80.85546875" style="1" customWidth="1"/>
    <col min="6" max="9" width="18.5703125" style="16" customWidth="1"/>
    <col min="10" max="10" width="9.28515625" style="1" bestFit="1" customWidth="1"/>
    <col min="11" max="16384" width="9.140625" style="1"/>
  </cols>
  <sheetData>
    <row r="1" spans="1:9" ht="17.25" thickTop="1" thickBot="1">
      <c r="A1" s="368"/>
      <c r="B1" s="368"/>
      <c r="C1" s="369"/>
      <c r="D1" s="370"/>
      <c r="E1" s="369"/>
      <c r="F1" s="1"/>
      <c r="G1" s="371"/>
      <c r="H1" s="1"/>
      <c r="I1" s="371" t="s">
        <v>157</v>
      </c>
    </row>
    <row r="2" spans="1:9" ht="17.25" thickTop="1" thickBot="1">
      <c r="A2" s="557" t="s">
        <v>176</v>
      </c>
      <c r="B2" s="558"/>
      <c r="C2" s="558"/>
      <c r="D2" s="558"/>
      <c r="E2" s="558"/>
      <c r="F2" s="558"/>
      <c r="G2" s="512"/>
      <c r="H2" s="512"/>
      <c r="I2" s="512"/>
    </row>
    <row r="3" spans="1:9" ht="16.5" thickBot="1">
      <c r="A3" s="561" t="s">
        <v>215</v>
      </c>
      <c r="B3" s="562"/>
      <c r="C3" s="562"/>
      <c r="D3" s="562"/>
      <c r="E3" s="562"/>
      <c r="F3" s="562"/>
      <c r="G3" s="513"/>
      <c r="H3" s="513"/>
      <c r="I3" s="513"/>
    </row>
    <row r="4" spans="1:9" ht="17.25" customHeight="1" thickBot="1">
      <c r="A4" s="565"/>
      <c r="B4" s="566"/>
      <c r="C4" s="566"/>
      <c r="D4" s="566"/>
      <c r="E4" s="555" t="s">
        <v>211</v>
      </c>
      <c r="F4" s="556"/>
      <c r="G4" s="556"/>
      <c r="H4" s="556"/>
      <c r="I4" s="556"/>
    </row>
    <row r="5" spans="1:9" ht="33" customHeight="1" thickTop="1" thickBot="1">
      <c r="A5" s="559" t="s">
        <v>44</v>
      </c>
      <c r="B5" s="569" t="s">
        <v>45</v>
      </c>
      <c r="C5" s="567" t="s">
        <v>46</v>
      </c>
      <c r="D5" s="563" t="s">
        <v>21</v>
      </c>
      <c r="E5" s="171"/>
      <c r="F5" s="552" t="s">
        <v>214</v>
      </c>
      <c r="G5" s="552" t="s">
        <v>203</v>
      </c>
      <c r="H5" s="552" t="s">
        <v>204</v>
      </c>
      <c r="I5" s="552" t="s">
        <v>206</v>
      </c>
    </row>
    <row r="6" spans="1:9" ht="8.25" hidden="1" customHeight="1" thickBot="1">
      <c r="A6" s="559"/>
      <c r="B6" s="569"/>
      <c r="C6" s="567"/>
      <c r="D6" s="563"/>
      <c r="E6" s="172"/>
      <c r="F6" s="553"/>
      <c r="G6" s="553"/>
      <c r="H6" s="553"/>
      <c r="I6" s="553"/>
    </row>
    <row r="7" spans="1:9" ht="19.5" hidden="1" customHeight="1" thickBot="1">
      <c r="A7" s="559"/>
      <c r="B7" s="569"/>
      <c r="C7" s="567"/>
      <c r="D7" s="563"/>
      <c r="E7" s="172"/>
      <c r="F7" s="553"/>
      <c r="G7" s="553"/>
      <c r="H7" s="553"/>
      <c r="I7" s="553"/>
    </row>
    <row r="8" spans="1:9" ht="19.5" hidden="1" customHeight="1" thickBot="1">
      <c r="A8" s="560"/>
      <c r="B8" s="570"/>
      <c r="C8" s="568"/>
      <c r="D8" s="564"/>
      <c r="E8" s="173"/>
      <c r="F8" s="554"/>
      <c r="G8" s="554"/>
      <c r="H8" s="554"/>
      <c r="I8" s="554"/>
    </row>
    <row r="9" spans="1:9" ht="19.5" customHeight="1" thickTop="1" thickBot="1">
      <c r="A9" s="212" t="s">
        <v>147</v>
      </c>
      <c r="B9" s="213"/>
      <c r="C9" s="214"/>
      <c r="D9" s="215"/>
      <c r="E9" s="174" t="s">
        <v>6</v>
      </c>
      <c r="F9" s="216"/>
      <c r="G9" s="216"/>
      <c r="H9" s="216"/>
      <c r="I9" s="216"/>
    </row>
    <row r="10" spans="1:9" ht="19.5" customHeight="1" thickTop="1" thickBot="1">
      <c r="A10" s="266" t="s">
        <v>146</v>
      </c>
      <c r="B10" s="253"/>
      <c r="C10" s="267"/>
      <c r="D10" s="268"/>
      <c r="E10" s="236" t="s">
        <v>13</v>
      </c>
      <c r="F10" s="237"/>
      <c r="G10" s="237"/>
      <c r="H10" s="237"/>
      <c r="I10" s="237"/>
    </row>
    <row r="11" spans="1:9" ht="19.5" customHeight="1" thickTop="1" thickBot="1">
      <c r="A11" s="269" t="s">
        <v>144</v>
      </c>
      <c r="B11" s="270"/>
      <c r="C11" s="271"/>
      <c r="D11" s="272"/>
      <c r="E11" s="238" t="s">
        <v>24</v>
      </c>
      <c r="F11" s="239"/>
      <c r="G11" s="239"/>
      <c r="H11" s="239"/>
      <c r="I11" s="239"/>
    </row>
    <row r="12" spans="1:9" s="9" customFormat="1" ht="19.5" customHeight="1" thickBot="1">
      <c r="A12" s="35"/>
      <c r="B12" s="8">
        <v>2</v>
      </c>
      <c r="C12" s="8"/>
      <c r="D12" s="43"/>
      <c r="E12" s="176" t="s">
        <v>81</v>
      </c>
      <c r="F12" s="188"/>
      <c r="G12" s="188"/>
      <c r="H12" s="188"/>
      <c r="I12" s="188"/>
    </row>
    <row r="13" spans="1:9" s="9" customFormat="1" ht="35.25" customHeight="1" thickBot="1">
      <c r="A13" s="35"/>
      <c r="B13" s="8">
        <v>3</v>
      </c>
      <c r="C13" s="8"/>
      <c r="D13" s="43"/>
      <c r="E13" s="177" t="s">
        <v>80</v>
      </c>
      <c r="F13" s="188"/>
      <c r="G13" s="188"/>
      <c r="H13" s="188"/>
      <c r="I13" s="188"/>
    </row>
    <row r="14" spans="1:9" s="9" customFormat="1" ht="35.25" customHeight="1" thickBot="1">
      <c r="A14" s="35"/>
      <c r="B14" s="8">
        <v>4</v>
      </c>
      <c r="C14" s="8"/>
      <c r="D14" s="43"/>
      <c r="E14" s="177" t="s">
        <v>82</v>
      </c>
      <c r="F14" s="188"/>
      <c r="G14" s="188"/>
      <c r="H14" s="188"/>
      <c r="I14" s="188"/>
    </row>
    <row r="15" spans="1:9" ht="36" customHeight="1" thickBot="1">
      <c r="A15" s="35"/>
      <c r="B15" s="8">
        <v>5</v>
      </c>
      <c r="C15" s="8"/>
      <c r="D15" s="273"/>
      <c r="E15" s="177" t="s">
        <v>83</v>
      </c>
      <c r="F15" s="188"/>
      <c r="G15" s="188"/>
      <c r="H15" s="188"/>
      <c r="I15" s="188"/>
    </row>
    <row r="16" spans="1:9" ht="19.5" customHeight="1" thickBot="1">
      <c r="A16" s="35"/>
      <c r="B16" s="8">
        <v>6</v>
      </c>
      <c r="C16" s="8"/>
      <c r="D16" s="273"/>
      <c r="E16" s="176" t="s">
        <v>84</v>
      </c>
      <c r="F16" s="188">
        <f>F17+F18</f>
        <v>0</v>
      </c>
      <c r="G16" s="188">
        <f>G17+G18</f>
        <v>0</v>
      </c>
      <c r="H16" s="188">
        <f>H17+H18</f>
        <v>0</v>
      </c>
      <c r="I16" s="188">
        <f>I17+I18</f>
        <v>0</v>
      </c>
    </row>
    <row r="17" spans="1:9" ht="19.5" hidden="1" customHeight="1" thickBot="1">
      <c r="A17" s="35"/>
      <c r="B17" s="8"/>
      <c r="C17" s="8"/>
      <c r="D17" s="273"/>
      <c r="E17" s="193" t="s">
        <v>161</v>
      </c>
      <c r="F17" s="187"/>
      <c r="G17" s="187"/>
      <c r="H17" s="187"/>
      <c r="I17" s="187"/>
    </row>
    <row r="18" spans="1:9" ht="19.5" hidden="1" customHeight="1" thickBot="1">
      <c r="A18" s="35"/>
      <c r="B18" s="8"/>
      <c r="C18" s="8"/>
      <c r="D18" s="273"/>
      <c r="E18" s="193" t="s">
        <v>162</v>
      </c>
      <c r="F18" s="187"/>
      <c r="G18" s="187"/>
      <c r="H18" s="187"/>
      <c r="I18" s="187"/>
    </row>
    <row r="19" spans="1:9" ht="19.5" hidden="1" customHeight="1" thickBot="1">
      <c r="A19" s="35"/>
      <c r="B19" s="8"/>
      <c r="C19" s="8"/>
      <c r="D19" s="273"/>
      <c r="E19" s="193" t="s">
        <v>164</v>
      </c>
      <c r="F19" s="187"/>
      <c r="G19" s="187"/>
      <c r="H19" s="187"/>
      <c r="I19" s="187"/>
    </row>
    <row r="20" spans="1:9" ht="19.5" customHeight="1" thickBot="1">
      <c r="A20" s="35">
        <v>401</v>
      </c>
      <c r="B20" s="8"/>
      <c r="C20" s="10"/>
      <c r="D20" s="273"/>
      <c r="E20" s="176" t="s">
        <v>71</v>
      </c>
      <c r="F20" s="188">
        <f>+F12+F13+F14+F15+F16</f>
        <v>0</v>
      </c>
      <c r="G20" s="188">
        <f>+G12+G13+G14+G15+G16</f>
        <v>0</v>
      </c>
      <c r="H20" s="188">
        <f>+H12+H13+H14+H15+H16</f>
        <v>0</v>
      </c>
      <c r="I20" s="188">
        <f>+I12+I13+I14+I15+I16</f>
        <v>0</v>
      </c>
    </row>
    <row r="21" spans="1:9" ht="19.5" customHeight="1" thickBot="1">
      <c r="A21" s="30">
        <v>403</v>
      </c>
      <c r="B21" s="3"/>
      <c r="C21" s="7"/>
      <c r="D21" s="299"/>
      <c r="E21" s="217" t="s">
        <v>24</v>
      </c>
      <c r="F21" s="189"/>
      <c r="G21" s="189"/>
      <c r="H21" s="189"/>
      <c r="I21" s="189"/>
    </row>
    <row r="22" spans="1:9" s="9" customFormat="1" ht="19.5" customHeight="1">
      <c r="A22" s="48"/>
      <c r="B22" s="12"/>
      <c r="C22" s="12">
        <v>1</v>
      </c>
      <c r="D22" s="281"/>
      <c r="E22" s="181" t="s">
        <v>86</v>
      </c>
      <c r="F22" s="397"/>
      <c r="G22" s="397"/>
      <c r="H22" s="397"/>
      <c r="I22" s="397"/>
    </row>
    <row r="23" spans="1:9" ht="19.5" customHeight="1">
      <c r="A23" s="286"/>
      <c r="B23" s="15"/>
      <c r="C23" s="15">
        <v>2</v>
      </c>
      <c r="D23" s="287"/>
      <c r="E23" s="180" t="s">
        <v>85</v>
      </c>
      <c r="F23" s="190">
        <v>12000</v>
      </c>
      <c r="G23" s="190"/>
      <c r="H23" s="190">
        <v>12000</v>
      </c>
      <c r="I23" s="190"/>
    </row>
    <row r="24" spans="1:9" ht="19.5" customHeight="1">
      <c r="A24" s="33"/>
      <c r="B24" s="14"/>
      <c r="C24" s="14">
        <v>3</v>
      </c>
      <c r="D24" s="274"/>
      <c r="E24" s="218" t="s">
        <v>152</v>
      </c>
      <c r="F24" s="527"/>
      <c r="G24" s="190"/>
      <c r="H24" s="190"/>
      <c r="I24" s="190"/>
    </row>
    <row r="25" spans="1:9" ht="19.5" customHeight="1">
      <c r="A25" s="33"/>
      <c r="B25" s="14"/>
      <c r="C25" s="14">
        <v>4</v>
      </c>
      <c r="D25" s="274"/>
      <c r="E25" s="219" t="s">
        <v>87</v>
      </c>
      <c r="F25" s="527"/>
      <c r="G25" s="190"/>
      <c r="H25" s="190"/>
      <c r="I25" s="190"/>
    </row>
    <row r="26" spans="1:9" ht="19.5" customHeight="1">
      <c r="A26" s="33"/>
      <c r="B26" s="14"/>
      <c r="C26" s="14">
        <v>5</v>
      </c>
      <c r="D26" s="274"/>
      <c r="E26" s="218" t="s">
        <v>88</v>
      </c>
      <c r="F26" s="527"/>
      <c r="G26" s="190"/>
      <c r="H26" s="190"/>
      <c r="I26" s="190"/>
    </row>
    <row r="27" spans="1:9" ht="19.5" customHeight="1">
      <c r="A27" s="33"/>
      <c r="B27" s="14"/>
      <c r="C27" s="14">
        <v>6</v>
      </c>
      <c r="D27" s="274"/>
      <c r="E27" s="220" t="s">
        <v>89</v>
      </c>
      <c r="F27" s="190">
        <v>3240</v>
      </c>
      <c r="G27" s="190"/>
      <c r="H27" s="190">
        <v>3240</v>
      </c>
      <c r="I27" s="190"/>
    </row>
    <row r="28" spans="1:9" s="9" customFormat="1" ht="19.5" customHeight="1">
      <c r="A28" s="33"/>
      <c r="B28" s="14"/>
      <c r="C28" s="14">
        <v>7</v>
      </c>
      <c r="D28" s="275"/>
      <c r="E28" s="175" t="s">
        <v>90</v>
      </c>
      <c r="F28" s="527"/>
      <c r="G28" s="190"/>
      <c r="H28" s="190"/>
      <c r="I28" s="190"/>
    </row>
    <row r="29" spans="1:9" ht="19.5" customHeight="1">
      <c r="A29" s="33"/>
      <c r="B29" s="14"/>
      <c r="C29" s="14">
        <v>8</v>
      </c>
      <c r="D29" s="274"/>
      <c r="E29" s="175" t="s">
        <v>91</v>
      </c>
      <c r="F29" s="190">
        <v>1</v>
      </c>
      <c r="G29" s="190"/>
      <c r="H29" s="190">
        <v>1</v>
      </c>
      <c r="I29" s="190"/>
    </row>
    <row r="30" spans="1:9" ht="19.5" customHeight="1">
      <c r="A30" s="33"/>
      <c r="B30" s="14"/>
      <c r="C30" s="14">
        <v>9</v>
      </c>
      <c r="D30" s="274"/>
      <c r="E30" s="221" t="s">
        <v>92</v>
      </c>
      <c r="F30" s="190"/>
      <c r="G30" s="190"/>
      <c r="H30" s="190"/>
      <c r="I30" s="190"/>
    </row>
    <row r="31" spans="1:9" ht="19.5" customHeight="1" thickBot="1">
      <c r="A31" s="49"/>
      <c r="B31" s="18"/>
      <c r="C31" s="18">
        <v>10</v>
      </c>
      <c r="D31" s="276"/>
      <c r="E31" s="222" t="s">
        <v>93</v>
      </c>
      <c r="F31" s="191"/>
      <c r="G31" s="191"/>
      <c r="H31" s="191"/>
      <c r="I31" s="191"/>
    </row>
    <row r="32" spans="1:9" ht="19.5" customHeight="1" thickBot="1">
      <c r="A32" s="170">
        <v>403</v>
      </c>
      <c r="B32" s="8"/>
      <c r="C32" s="10"/>
      <c r="D32" s="273"/>
      <c r="E32" s="192" t="s">
        <v>72</v>
      </c>
      <c r="F32" s="188">
        <f>F22+F23+F24+F25+F26+F27+F28+F29+F30+F31</f>
        <v>15241</v>
      </c>
      <c r="G32" s="188">
        <f>G22+G23+G24+G25+G26+G27+G28+G29+G30+G31</f>
        <v>0</v>
      </c>
      <c r="H32" s="188">
        <f>H22+H23+H24+H25+H26+H27+H28+H29+H30+H31</f>
        <v>15241</v>
      </c>
      <c r="I32" s="188">
        <f>I22+I23+I24+I25+I26+I27+I28+I29+I30+I31</f>
        <v>0</v>
      </c>
    </row>
    <row r="33" spans="1:10" ht="32.25" thickBot="1">
      <c r="A33" s="170">
        <v>404</v>
      </c>
      <c r="B33" s="8"/>
      <c r="C33" s="10"/>
      <c r="D33" s="273"/>
      <c r="E33" s="192" t="s">
        <v>94</v>
      </c>
      <c r="F33" s="188"/>
      <c r="G33" s="188"/>
      <c r="H33" s="188"/>
      <c r="I33" s="188"/>
    </row>
    <row r="34" spans="1:10" ht="30" customHeight="1" thickBot="1">
      <c r="A34" s="170">
        <v>405</v>
      </c>
      <c r="B34" s="8"/>
      <c r="C34" s="10"/>
      <c r="D34" s="273"/>
      <c r="E34" s="177" t="s">
        <v>95</v>
      </c>
      <c r="F34" s="188"/>
      <c r="G34" s="188"/>
      <c r="H34" s="188"/>
      <c r="I34" s="188"/>
    </row>
    <row r="35" spans="1:10" ht="19.5" customHeight="1" thickBot="1">
      <c r="A35" s="170">
        <v>406</v>
      </c>
      <c r="B35" s="8"/>
      <c r="C35" s="10"/>
      <c r="D35" s="273"/>
      <c r="E35" s="177" t="s">
        <v>96</v>
      </c>
      <c r="F35" s="188"/>
      <c r="G35" s="188"/>
      <c r="H35" s="188"/>
      <c r="I35" s="188"/>
    </row>
    <row r="36" spans="1:10" s="9" customFormat="1" ht="19.5" customHeight="1" thickBot="1">
      <c r="A36" s="35">
        <v>407</v>
      </c>
      <c r="B36" s="8"/>
      <c r="C36" s="8"/>
      <c r="D36" s="277"/>
      <c r="E36" s="179" t="s">
        <v>73</v>
      </c>
      <c r="F36" s="188">
        <f>F33+F34+F35</f>
        <v>0</v>
      </c>
      <c r="G36" s="188">
        <f>G33+G34+G35</f>
        <v>0</v>
      </c>
      <c r="H36" s="188">
        <f>H33+H34+H35</f>
        <v>0</v>
      </c>
      <c r="I36" s="188">
        <f>I33+I34+I35</f>
        <v>0</v>
      </c>
    </row>
    <row r="37" spans="1:10" s="9" customFormat="1" ht="19.5" hidden="1" customHeight="1" thickBot="1">
      <c r="A37" s="34">
        <v>410</v>
      </c>
      <c r="B37" s="5"/>
      <c r="C37" s="5"/>
      <c r="D37" s="29"/>
      <c r="E37" s="194" t="s">
        <v>54</v>
      </c>
      <c r="F37" s="189"/>
      <c r="G37" s="189"/>
      <c r="H37" s="189"/>
      <c r="I37" s="189"/>
    </row>
    <row r="38" spans="1:10" s="9" customFormat="1" ht="19.5" customHeight="1" thickBot="1">
      <c r="A38" s="240" t="s">
        <v>144</v>
      </c>
      <c r="B38" s="241"/>
      <c r="C38" s="241"/>
      <c r="D38" s="242"/>
      <c r="E38" s="243" t="s">
        <v>98</v>
      </c>
      <c r="F38" s="244">
        <f>F20+F32+F36</f>
        <v>15241</v>
      </c>
      <c r="G38" s="244">
        <f>G20+G32+G36</f>
        <v>0</v>
      </c>
      <c r="H38" s="244">
        <f>H20+H32+H36</f>
        <v>15241</v>
      </c>
      <c r="I38" s="244">
        <f>I20+I32+I36</f>
        <v>0</v>
      </c>
    </row>
    <row r="39" spans="1:10" ht="19.5" customHeight="1" thickBot="1">
      <c r="A39" s="245" t="s">
        <v>145</v>
      </c>
      <c r="B39" s="241"/>
      <c r="C39" s="246"/>
      <c r="D39" s="247"/>
      <c r="E39" s="243" t="s">
        <v>51</v>
      </c>
      <c r="F39" s="244"/>
      <c r="G39" s="244"/>
      <c r="H39" s="244"/>
      <c r="I39" s="244"/>
      <c r="J39" s="16"/>
    </row>
    <row r="40" spans="1:10" ht="19.5" customHeight="1" thickBot="1">
      <c r="A40" s="35">
        <v>408</v>
      </c>
      <c r="B40" s="8"/>
      <c r="C40" s="10"/>
      <c r="D40" s="40"/>
      <c r="E40" s="176" t="s">
        <v>97</v>
      </c>
      <c r="F40" s="187"/>
      <c r="G40" s="187"/>
      <c r="H40" s="187"/>
      <c r="I40" s="187"/>
      <c r="J40" s="16"/>
    </row>
    <row r="41" spans="1:10" ht="36.75" customHeight="1" thickBot="1">
      <c r="A41" s="35"/>
      <c r="B41" s="8">
        <v>2</v>
      </c>
      <c r="C41" s="10"/>
      <c r="D41" s="273"/>
      <c r="E41" s="227" t="s">
        <v>99</v>
      </c>
      <c r="F41" s="188"/>
      <c r="G41" s="188"/>
      <c r="H41" s="188"/>
      <c r="I41" s="188"/>
      <c r="J41" s="16"/>
    </row>
    <row r="42" spans="1:10" ht="30" customHeight="1" thickBot="1">
      <c r="A42" s="35"/>
      <c r="B42" s="8">
        <v>3</v>
      </c>
      <c r="C42" s="10"/>
      <c r="D42" s="273"/>
      <c r="E42" s="177" t="s">
        <v>100</v>
      </c>
      <c r="F42" s="188"/>
      <c r="G42" s="188"/>
      <c r="H42" s="188"/>
      <c r="I42" s="188"/>
      <c r="J42" s="16"/>
    </row>
    <row r="43" spans="1:10" ht="33" customHeight="1" thickBot="1">
      <c r="A43" s="35"/>
      <c r="B43" s="8">
        <v>4</v>
      </c>
      <c r="C43" s="10"/>
      <c r="D43" s="273"/>
      <c r="E43" s="177" t="s">
        <v>101</v>
      </c>
      <c r="F43" s="188"/>
      <c r="G43" s="188"/>
      <c r="H43" s="188"/>
      <c r="I43" s="188"/>
      <c r="J43" s="16"/>
    </row>
    <row r="44" spans="1:10" ht="19.5" customHeight="1" thickBot="1">
      <c r="A44" s="35"/>
      <c r="B44" s="8">
        <v>5</v>
      </c>
      <c r="C44" s="10"/>
      <c r="D44" s="273"/>
      <c r="E44" s="176" t="s">
        <v>102</v>
      </c>
      <c r="F44" s="188"/>
      <c r="G44" s="188"/>
      <c r="H44" s="188"/>
      <c r="I44" s="188"/>
      <c r="J44" s="16"/>
    </row>
    <row r="45" spans="1:10" ht="19.5" customHeight="1" thickBot="1">
      <c r="A45" s="35"/>
      <c r="B45" s="8"/>
      <c r="C45" s="10"/>
      <c r="D45" s="273">
        <v>1</v>
      </c>
      <c r="E45" s="193" t="s">
        <v>143</v>
      </c>
      <c r="F45" s="187"/>
      <c r="G45" s="187"/>
      <c r="H45" s="187"/>
      <c r="I45" s="187"/>
      <c r="J45" s="16"/>
    </row>
    <row r="46" spans="1:10" ht="19.5" customHeight="1" thickBot="1">
      <c r="A46" s="35">
        <v>408</v>
      </c>
      <c r="B46" s="8"/>
      <c r="C46" s="10"/>
      <c r="D46" s="273"/>
      <c r="E46" s="176" t="s">
        <v>74</v>
      </c>
      <c r="F46" s="188">
        <f>SUM(F41:F44)</f>
        <v>0</v>
      </c>
      <c r="G46" s="188">
        <f>SUM(G41:G44)</f>
        <v>0</v>
      </c>
      <c r="H46" s="188">
        <f>SUM(H41:H44)</f>
        <v>0</v>
      </c>
      <c r="I46" s="188">
        <f>SUM(I41:I44)</f>
        <v>0</v>
      </c>
      <c r="J46" s="16"/>
    </row>
    <row r="47" spans="1:10" ht="19.5" customHeight="1" thickBot="1">
      <c r="A47" s="35">
        <v>409</v>
      </c>
      <c r="B47" s="8"/>
      <c r="C47" s="10"/>
      <c r="D47" s="273"/>
      <c r="E47" s="176" t="s">
        <v>51</v>
      </c>
      <c r="F47" s="188"/>
      <c r="G47" s="188"/>
      <c r="H47" s="188"/>
      <c r="I47" s="188"/>
      <c r="J47" s="16"/>
    </row>
    <row r="48" spans="1:10" ht="19.5" customHeight="1" thickBot="1">
      <c r="A48" s="35"/>
      <c r="B48" s="8">
        <v>1</v>
      </c>
      <c r="C48" s="10"/>
      <c r="D48" s="273"/>
      <c r="E48" s="176" t="s">
        <v>103</v>
      </c>
      <c r="F48" s="188"/>
      <c r="G48" s="188"/>
      <c r="H48" s="188"/>
      <c r="I48" s="188"/>
    </row>
    <row r="49" spans="1:9" ht="19.5" customHeight="1" thickBot="1">
      <c r="A49" s="35"/>
      <c r="B49" s="8">
        <v>2</v>
      </c>
      <c r="C49" s="8"/>
      <c r="D49" s="277"/>
      <c r="E49" s="176" t="s">
        <v>104</v>
      </c>
      <c r="F49" s="188"/>
      <c r="G49" s="188"/>
      <c r="H49" s="188"/>
      <c r="I49" s="188"/>
    </row>
    <row r="50" spans="1:9" ht="19.5" hidden="1" customHeight="1" thickBot="1">
      <c r="A50" s="35"/>
      <c r="B50" s="8"/>
      <c r="C50" s="8"/>
      <c r="D50" s="277"/>
      <c r="E50" s="176" t="s">
        <v>3</v>
      </c>
      <c r="F50" s="188"/>
      <c r="G50" s="188"/>
      <c r="H50" s="188"/>
      <c r="I50" s="188"/>
    </row>
    <row r="51" spans="1:9" ht="19.5" hidden="1" customHeight="1" thickBot="1">
      <c r="A51" s="35"/>
      <c r="B51" s="8"/>
      <c r="C51" s="8"/>
      <c r="D51" s="277"/>
      <c r="E51" s="176" t="s">
        <v>66</v>
      </c>
      <c r="F51" s="188"/>
      <c r="G51" s="188"/>
      <c r="H51" s="188"/>
      <c r="I51" s="188"/>
    </row>
    <row r="52" spans="1:9" ht="19.5" hidden="1" customHeight="1" thickBot="1">
      <c r="A52" s="35"/>
      <c r="B52" s="8"/>
      <c r="C52" s="8"/>
      <c r="D52" s="277"/>
      <c r="E52" s="176" t="s">
        <v>63</v>
      </c>
      <c r="F52" s="188"/>
      <c r="G52" s="188"/>
      <c r="H52" s="188"/>
      <c r="I52" s="188"/>
    </row>
    <row r="53" spans="1:9" ht="19.5" hidden="1" customHeight="1" thickBot="1">
      <c r="A53" s="35"/>
      <c r="B53" s="8"/>
      <c r="C53" s="8"/>
      <c r="D53" s="277"/>
      <c r="E53" s="176" t="s">
        <v>22</v>
      </c>
      <c r="F53" s="188"/>
      <c r="G53" s="188"/>
      <c r="H53" s="188"/>
      <c r="I53" s="188"/>
    </row>
    <row r="54" spans="1:9" ht="19.5" hidden="1" customHeight="1">
      <c r="A54" s="35"/>
      <c r="B54" s="8"/>
      <c r="C54" s="8"/>
      <c r="D54" s="277"/>
      <c r="E54" s="176" t="s">
        <v>55</v>
      </c>
      <c r="F54" s="188"/>
      <c r="G54" s="188"/>
      <c r="H54" s="188"/>
      <c r="I54" s="188"/>
    </row>
    <row r="55" spans="1:9" ht="19.5" hidden="1" customHeight="1">
      <c r="A55" s="35"/>
      <c r="B55" s="8"/>
      <c r="C55" s="8"/>
      <c r="D55" s="277"/>
      <c r="E55" s="176" t="s">
        <v>56</v>
      </c>
      <c r="F55" s="188"/>
      <c r="G55" s="188"/>
      <c r="H55" s="188"/>
      <c r="I55" s="188"/>
    </row>
    <row r="56" spans="1:9" ht="19.5" hidden="1" customHeight="1">
      <c r="A56" s="35"/>
      <c r="B56" s="8"/>
      <c r="C56" s="8"/>
      <c r="D56" s="277"/>
      <c r="E56" s="285" t="s">
        <v>23</v>
      </c>
      <c r="F56" s="188"/>
      <c r="G56" s="188"/>
      <c r="H56" s="188"/>
      <c r="I56" s="188"/>
    </row>
    <row r="57" spans="1:9" ht="19.5" hidden="1" customHeight="1" thickBot="1">
      <c r="A57" s="35"/>
      <c r="B57" s="8"/>
      <c r="C57" s="8"/>
      <c r="D57" s="277"/>
      <c r="E57" s="176" t="s">
        <v>57</v>
      </c>
      <c r="F57" s="188"/>
      <c r="G57" s="188"/>
      <c r="H57" s="188"/>
      <c r="I57" s="188"/>
    </row>
    <row r="58" spans="1:9" ht="19.5" customHeight="1" thickBot="1">
      <c r="A58" s="35"/>
      <c r="B58" s="8">
        <v>3</v>
      </c>
      <c r="C58" s="8"/>
      <c r="D58" s="277"/>
      <c r="E58" s="176" t="s">
        <v>156</v>
      </c>
      <c r="F58" s="188"/>
      <c r="G58" s="188"/>
      <c r="H58" s="188"/>
      <c r="I58" s="188"/>
    </row>
    <row r="59" spans="1:9" s="9" customFormat="1" ht="19.5" customHeight="1" thickBot="1">
      <c r="A59" s="35"/>
      <c r="B59" s="8">
        <v>4</v>
      </c>
      <c r="C59" s="8"/>
      <c r="D59" s="277"/>
      <c r="E59" s="179" t="s">
        <v>105</v>
      </c>
      <c r="F59" s="188"/>
      <c r="G59" s="188"/>
      <c r="H59" s="188"/>
      <c r="I59" s="188"/>
    </row>
    <row r="60" spans="1:9" ht="19.5" customHeight="1" thickBot="1">
      <c r="A60" s="35"/>
      <c r="B60" s="8">
        <v>5</v>
      </c>
      <c r="C60" s="10"/>
      <c r="D60" s="273"/>
      <c r="E60" s="176" t="s">
        <v>106</v>
      </c>
      <c r="F60" s="188"/>
      <c r="G60" s="188"/>
      <c r="H60" s="188"/>
      <c r="I60" s="188"/>
    </row>
    <row r="61" spans="1:9" ht="19.5" customHeight="1" thickBot="1">
      <c r="A61" s="35">
        <v>409</v>
      </c>
      <c r="B61" s="8"/>
      <c r="C61" s="10"/>
      <c r="D61" s="273"/>
      <c r="E61" s="176" t="s">
        <v>75</v>
      </c>
      <c r="F61" s="188">
        <f>F48+F49+F58+F59+F60</f>
        <v>0</v>
      </c>
      <c r="G61" s="188">
        <f>G48+G49+G58+G59+G60</f>
        <v>0</v>
      </c>
      <c r="H61" s="188">
        <f>H48+H49+H58+H59+H60</f>
        <v>0</v>
      </c>
      <c r="I61" s="188">
        <f>I48+I49+I58+I59+I60</f>
        <v>0</v>
      </c>
    </row>
    <row r="62" spans="1:9" s="9" customFormat="1" ht="19.5" customHeight="1" thickBot="1">
      <c r="A62" s="35">
        <v>410</v>
      </c>
      <c r="B62" s="8"/>
      <c r="C62" s="8"/>
      <c r="D62" s="43"/>
      <c r="E62" s="179" t="s">
        <v>107</v>
      </c>
      <c r="F62" s="188"/>
      <c r="G62" s="188"/>
      <c r="H62" s="188"/>
      <c r="I62" s="188"/>
    </row>
    <row r="63" spans="1:9" s="9" customFormat="1" ht="31.5" customHeight="1" thickBot="1">
      <c r="A63" s="35"/>
      <c r="B63" s="8">
        <v>1</v>
      </c>
      <c r="C63" s="8"/>
      <c r="D63" s="43"/>
      <c r="E63" s="227" t="s">
        <v>108</v>
      </c>
      <c r="F63" s="188"/>
      <c r="G63" s="188"/>
      <c r="H63" s="188"/>
      <c r="I63" s="188"/>
    </row>
    <row r="64" spans="1:9" s="9" customFormat="1" ht="34.5" customHeight="1" thickBot="1">
      <c r="A64" s="41"/>
      <c r="B64" s="4">
        <v>2</v>
      </c>
      <c r="C64" s="4"/>
      <c r="D64" s="42"/>
      <c r="E64" s="177" t="s">
        <v>109</v>
      </c>
      <c r="F64" s="188"/>
      <c r="G64" s="188"/>
      <c r="H64" s="188"/>
      <c r="I64" s="188"/>
    </row>
    <row r="65" spans="1:9" ht="19.5" customHeight="1" thickBot="1">
      <c r="A65" s="34"/>
      <c r="B65" s="5">
        <v>3</v>
      </c>
      <c r="C65" s="5"/>
      <c r="D65" s="29"/>
      <c r="E65" s="176" t="s">
        <v>110</v>
      </c>
      <c r="F65" s="188"/>
      <c r="G65" s="188"/>
      <c r="H65" s="188"/>
      <c r="I65" s="188"/>
    </row>
    <row r="66" spans="1:9" ht="19.5" customHeight="1" thickBot="1">
      <c r="A66" s="35">
        <v>410</v>
      </c>
      <c r="B66" s="8"/>
      <c r="C66" s="8"/>
      <c r="D66" s="277"/>
      <c r="E66" s="194" t="s">
        <v>76</v>
      </c>
      <c r="F66" s="189">
        <f>F63+F64+F65</f>
        <v>0</v>
      </c>
      <c r="G66" s="189">
        <f>G63+G64+G65</f>
        <v>0</v>
      </c>
      <c r="H66" s="189">
        <f>H63+H64+H65</f>
        <v>0</v>
      </c>
      <c r="I66" s="189">
        <f>I63+I64+I65</f>
        <v>0</v>
      </c>
    </row>
    <row r="67" spans="1:9" s="9" customFormat="1" ht="19.5" customHeight="1" thickBot="1">
      <c r="A67" s="248" t="s">
        <v>145</v>
      </c>
      <c r="B67" s="249"/>
      <c r="C67" s="249"/>
      <c r="D67" s="250"/>
      <c r="E67" s="251" t="s">
        <v>140</v>
      </c>
      <c r="F67" s="398">
        <f>F46+F61+F66</f>
        <v>0</v>
      </c>
      <c r="G67" s="398">
        <f>G46+G61+G66</f>
        <v>0</v>
      </c>
      <c r="H67" s="398">
        <f>H46+H61+H66</f>
        <v>0</v>
      </c>
      <c r="I67" s="398">
        <f>I46+I61+I66</f>
        <v>0</v>
      </c>
    </row>
    <row r="68" spans="1:9" s="9" customFormat="1" ht="19.5" customHeight="1" thickTop="1" thickBot="1">
      <c r="A68" s="252" t="s">
        <v>146</v>
      </c>
      <c r="B68" s="253"/>
      <c r="C68" s="253"/>
      <c r="D68" s="254"/>
      <c r="E68" s="236" t="s">
        <v>111</v>
      </c>
      <c r="F68" s="237">
        <f>F38+F67</f>
        <v>15241</v>
      </c>
      <c r="G68" s="237">
        <f>G38+G67</f>
        <v>0</v>
      </c>
      <c r="H68" s="237">
        <f>H38+H67</f>
        <v>15241</v>
      </c>
      <c r="I68" s="237">
        <f>I38+I67</f>
        <v>0</v>
      </c>
    </row>
    <row r="69" spans="1:9" s="9" customFormat="1" ht="19.5" customHeight="1" thickTop="1" thickBot="1">
      <c r="A69" s="252">
        <v>411</v>
      </c>
      <c r="B69" s="253"/>
      <c r="C69" s="253"/>
      <c r="D69" s="254"/>
      <c r="E69" s="236" t="s">
        <v>132</v>
      </c>
      <c r="F69" s="237"/>
      <c r="G69" s="237"/>
      <c r="H69" s="237"/>
      <c r="I69" s="237"/>
    </row>
    <row r="70" spans="1:9" s="9" customFormat="1" ht="19.5" customHeight="1" thickTop="1" thickBot="1">
      <c r="A70" s="288"/>
      <c r="B70" s="56"/>
      <c r="C70" s="4">
        <v>1</v>
      </c>
      <c r="D70" s="57"/>
      <c r="E70" s="184" t="s">
        <v>128</v>
      </c>
      <c r="F70" s="399"/>
      <c r="G70" s="399"/>
      <c r="H70" s="399"/>
      <c r="I70" s="399"/>
    </row>
    <row r="71" spans="1:9" s="9" customFormat="1" ht="19.5" customHeight="1" thickBot="1">
      <c r="A71" s="169"/>
      <c r="B71" s="10"/>
      <c r="C71" s="8">
        <v>2</v>
      </c>
      <c r="D71" s="40"/>
      <c r="E71" s="182" t="s">
        <v>129</v>
      </c>
      <c r="F71" s="399"/>
      <c r="G71" s="399"/>
      <c r="H71" s="399"/>
      <c r="I71" s="399"/>
    </row>
    <row r="72" spans="1:9" s="9" customFormat="1" ht="19.5" customHeight="1" thickBot="1">
      <c r="A72" s="289"/>
      <c r="B72" s="6"/>
      <c r="C72" s="5">
        <v>3</v>
      </c>
      <c r="D72" s="284"/>
      <c r="E72" s="290" t="s">
        <v>130</v>
      </c>
      <c r="F72" s="399"/>
      <c r="G72" s="399"/>
      <c r="H72" s="399"/>
      <c r="I72" s="399"/>
    </row>
    <row r="73" spans="1:9" s="9" customFormat="1" ht="19.5" customHeight="1" thickTop="1" thickBot="1">
      <c r="A73" s="252">
        <v>411</v>
      </c>
      <c r="B73" s="253"/>
      <c r="C73" s="253"/>
      <c r="D73" s="254"/>
      <c r="E73" s="236" t="s">
        <v>141</v>
      </c>
      <c r="F73" s="237">
        <f>F70+F71+F72</f>
        <v>0</v>
      </c>
      <c r="G73" s="237">
        <f>G70+G71+G72</f>
        <v>0</v>
      </c>
      <c r="H73" s="237">
        <f>H70+H71+H72</f>
        <v>0</v>
      </c>
      <c r="I73" s="237">
        <f>I70+I71+I72</f>
        <v>0</v>
      </c>
    </row>
    <row r="74" spans="1:9" s="9" customFormat="1" ht="19.5" customHeight="1" thickTop="1" thickBot="1">
      <c r="A74" s="223" t="s">
        <v>147</v>
      </c>
      <c r="B74" s="224"/>
      <c r="C74" s="224"/>
      <c r="D74" s="278"/>
      <c r="E74" s="174" t="s">
        <v>131</v>
      </c>
      <c r="F74" s="216">
        <f>F68+F73</f>
        <v>15241</v>
      </c>
      <c r="G74" s="216">
        <f>G68+G73</f>
        <v>0</v>
      </c>
      <c r="H74" s="216">
        <f>H68+H73</f>
        <v>15241</v>
      </c>
      <c r="I74" s="216">
        <f>I68+I73</f>
        <v>0</v>
      </c>
    </row>
    <row r="75" spans="1:9" s="9" customFormat="1" ht="19.5" customHeight="1" thickTop="1" thickBot="1">
      <c r="A75" s="223" t="s">
        <v>151</v>
      </c>
      <c r="B75" s="224"/>
      <c r="C75" s="224"/>
      <c r="D75" s="278"/>
      <c r="E75" s="174" t="s">
        <v>133</v>
      </c>
      <c r="F75" s="216"/>
      <c r="G75" s="216"/>
      <c r="H75" s="216"/>
      <c r="I75" s="216"/>
    </row>
    <row r="76" spans="1:9" s="9" customFormat="1" ht="19.5" customHeight="1" thickTop="1" thickBot="1">
      <c r="A76" s="252" t="s">
        <v>150</v>
      </c>
      <c r="B76" s="253"/>
      <c r="C76" s="253"/>
      <c r="D76" s="279"/>
      <c r="E76" s="236" t="s">
        <v>134</v>
      </c>
      <c r="F76" s="237"/>
      <c r="G76" s="237"/>
      <c r="H76" s="237"/>
      <c r="I76" s="237"/>
    </row>
    <row r="77" spans="1:9" ht="19.5" customHeight="1" thickTop="1" thickBot="1">
      <c r="A77" s="280" t="s">
        <v>148</v>
      </c>
      <c r="B77" s="270"/>
      <c r="C77" s="271"/>
      <c r="D77" s="272"/>
      <c r="E77" s="255" t="s">
        <v>39</v>
      </c>
      <c r="F77" s="256"/>
      <c r="G77" s="256"/>
      <c r="H77" s="256"/>
      <c r="I77" s="256"/>
    </row>
    <row r="78" spans="1:9" ht="19.5" customHeight="1" thickBot="1">
      <c r="A78" s="41">
        <v>501</v>
      </c>
      <c r="B78" s="4"/>
      <c r="C78" s="56"/>
      <c r="D78" s="57"/>
      <c r="E78" s="225" t="s">
        <v>40</v>
      </c>
      <c r="F78" s="400"/>
      <c r="G78" s="400"/>
      <c r="H78" s="400"/>
      <c r="I78" s="400"/>
    </row>
    <row r="79" spans="1:9" ht="19.5" customHeight="1">
      <c r="A79" s="37"/>
      <c r="B79" s="15">
        <v>1</v>
      </c>
      <c r="C79" s="15"/>
      <c r="D79" s="291"/>
      <c r="E79" s="292" t="s">
        <v>112</v>
      </c>
      <c r="F79" s="425"/>
      <c r="G79" s="425"/>
      <c r="H79" s="425"/>
      <c r="I79" s="425"/>
    </row>
    <row r="80" spans="1:9" ht="19.5" customHeight="1" thickBot="1">
      <c r="A80" s="38"/>
      <c r="B80" s="28">
        <v>2</v>
      </c>
      <c r="C80" s="28"/>
      <c r="D80" s="293"/>
      <c r="E80" s="294" t="s">
        <v>113</v>
      </c>
      <c r="F80" s="425"/>
      <c r="G80" s="425"/>
      <c r="H80" s="425"/>
      <c r="I80" s="425"/>
    </row>
    <row r="81" spans="1:9" ht="19.5" customHeight="1" thickBot="1">
      <c r="A81" s="35">
        <v>501</v>
      </c>
      <c r="B81" s="8"/>
      <c r="C81" s="8"/>
      <c r="D81" s="40"/>
      <c r="E81" s="226" t="s">
        <v>114</v>
      </c>
      <c r="F81" s="188">
        <f>F79+F80</f>
        <v>0</v>
      </c>
      <c r="G81" s="188">
        <f>G79+G80</f>
        <v>0</v>
      </c>
      <c r="H81" s="188">
        <f>H79+H80</f>
        <v>0</v>
      </c>
      <c r="I81" s="188">
        <f>I79+I80</f>
        <v>0</v>
      </c>
    </row>
    <row r="82" spans="1:9" s="9" customFormat="1" ht="19.5" customHeight="1" thickBot="1">
      <c r="A82" s="35">
        <v>502</v>
      </c>
      <c r="B82" s="8"/>
      <c r="C82" s="8"/>
      <c r="D82" s="43"/>
      <c r="E82" s="179" t="s">
        <v>115</v>
      </c>
      <c r="F82" s="188"/>
      <c r="G82" s="188"/>
      <c r="H82" s="188"/>
      <c r="I82" s="188"/>
    </row>
    <row r="83" spans="1:9" ht="19.5" customHeight="1" thickBot="1">
      <c r="A83" s="36">
        <v>503</v>
      </c>
      <c r="B83" s="8"/>
      <c r="C83" s="10"/>
      <c r="D83" s="40"/>
      <c r="E83" s="179" t="s">
        <v>116</v>
      </c>
      <c r="F83" s="188">
        <v>6500</v>
      </c>
      <c r="G83" s="188"/>
      <c r="H83" s="188">
        <v>6500</v>
      </c>
      <c r="I83" s="188"/>
    </row>
    <row r="84" spans="1:9" ht="19.5" hidden="1" customHeight="1" thickBot="1">
      <c r="A84" s="36"/>
      <c r="B84" s="8"/>
      <c r="C84" s="10"/>
      <c r="D84" s="40"/>
      <c r="E84" s="182"/>
      <c r="F84" s="187"/>
      <c r="G84" s="187"/>
      <c r="H84" s="187"/>
      <c r="I84" s="187"/>
    </row>
    <row r="85" spans="1:9" ht="19.5" hidden="1" customHeight="1" thickBot="1">
      <c r="A85" s="36"/>
      <c r="B85" s="8"/>
      <c r="C85" s="10"/>
      <c r="D85" s="40"/>
      <c r="E85" s="182"/>
      <c r="F85" s="187"/>
      <c r="G85" s="187"/>
      <c r="H85" s="187"/>
      <c r="I85" s="187"/>
    </row>
    <row r="86" spans="1:9" ht="19.5" hidden="1" customHeight="1" thickBot="1">
      <c r="A86" s="36"/>
      <c r="B86" s="8"/>
      <c r="C86" s="10"/>
      <c r="D86" s="40"/>
      <c r="E86" s="182"/>
      <c r="F86" s="187"/>
      <c r="G86" s="187"/>
      <c r="H86" s="187"/>
      <c r="I86" s="187"/>
    </row>
    <row r="87" spans="1:9" ht="19.5" hidden="1" customHeight="1" thickBot="1">
      <c r="A87" s="36"/>
      <c r="B87" s="8"/>
      <c r="C87" s="10"/>
      <c r="D87" s="40"/>
      <c r="E87" s="182"/>
      <c r="F87" s="187"/>
      <c r="G87" s="187"/>
      <c r="H87" s="187"/>
      <c r="I87" s="187"/>
    </row>
    <row r="88" spans="1:9" ht="19.5" hidden="1" customHeight="1" thickBot="1">
      <c r="A88" s="36"/>
      <c r="B88" s="8"/>
      <c r="C88" s="10"/>
      <c r="D88" s="40"/>
      <c r="E88" s="182"/>
      <c r="F88" s="187"/>
      <c r="G88" s="187"/>
      <c r="H88" s="187"/>
      <c r="I88" s="187"/>
    </row>
    <row r="89" spans="1:9" ht="19.5" hidden="1" customHeight="1" thickBot="1">
      <c r="A89" s="36"/>
      <c r="B89" s="8"/>
      <c r="C89" s="10"/>
      <c r="D89" s="40"/>
      <c r="E89" s="182"/>
      <c r="F89" s="187"/>
      <c r="G89" s="187"/>
      <c r="H89" s="187"/>
      <c r="I89" s="187"/>
    </row>
    <row r="90" spans="1:9" ht="19.5" hidden="1" customHeight="1" thickBot="1">
      <c r="A90" s="36"/>
      <c r="B90" s="8"/>
      <c r="C90" s="10"/>
      <c r="D90" s="40"/>
      <c r="E90" s="182"/>
      <c r="F90" s="187"/>
      <c r="G90" s="187"/>
      <c r="H90" s="187"/>
      <c r="I90" s="187"/>
    </row>
    <row r="91" spans="1:9" ht="19.5" hidden="1" customHeight="1" thickBot="1">
      <c r="A91" s="36"/>
      <c r="B91" s="8"/>
      <c r="C91" s="10"/>
      <c r="D91" s="40"/>
      <c r="E91" s="182"/>
      <c r="F91" s="187"/>
      <c r="G91" s="187"/>
      <c r="H91" s="187"/>
      <c r="I91" s="187"/>
    </row>
    <row r="92" spans="1:9" ht="19.5" hidden="1" customHeight="1" thickBot="1">
      <c r="A92" s="36"/>
      <c r="B92" s="8"/>
      <c r="C92" s="10"/>
      <c r="D92" s="40"/>
      <c r="E92" s="182"/>
      <c r="F92" s="187"/>
      <c r="G92" s="187"/>
      <c r="H92" s="187"/>
      <c r="I92" s="187"/>
    </row>
    <row r="93" spans="1:9" ht="19.5" customHeight="1" thickBot="1">
      <c r="A93" s="36">
        <v>505</v>
      </c>
      <c r="B93" s="10"/>
      <c r="C93" s="10"/>
      <c r="D93" s="40"/>
      <c r="E93" s="183" t="s">
        <v>117</v>
      </c>
      <c r="F93" s="187"/>
      <c r="G93" s="187"/>
      <c r="H93" s="187"/>
      <c r="I93" s="187"/>
    </row>
    <row r="94" spans="1:9" s="9" customFormat="1" ht="19.5" customHeight="1">
      <c r="A94" s="50"/>
      <c r="B94" s="12"/>
      <c r="C94" s="12">
        <v>1</v>
      </c>
      <c r="D94" s="281"/>
      <c r="E94" s="196" t="s">
        <v>118</v>
      </c>
      <c r="F94" s="197"/>
      <c r="G94" s="197"/>
      <c r="H94" s="197"/>
      <c r="I94" s="197"/>
    </row>
    <row r="95" spans="1:9" ht="19.5" customHeight="1">
      <c r="A95" s="31"/>
      <c r="B95" s="14"/>
      <c r="C95" s="14">
        <v>2</v>
      </c>
      <c r="D95" s="275"/>
      <c r="E95" s="178" t="s">
        <v>155</v>
      </c>
      <c r="F95" s="58">
        <v>736</v>
      </c>
      <c r="G95" s="58"/>
      <c r="H95" s="58">
        <v>736</v>
      </c>
      <c r="I95" s="58"/>
    </row>
    <row r="96" spans="1:9" s="448" customFormat="1" ht="31.5">
      <c r="A96" s="31"/>
      <c r="B96" s="14"/>
      <c r="C96" s="14">
        <v>3</v>
      </c>
      <c r="D96" s="275"/>
      <c r="E96" s="447" t="s">
        <v>180</v>
      </c>
      <c r="F96" s="295">
        <f>F97+F98</f>
        <v>0</v>
      </c>
      <c r="G96" s="295">
        <f>G97+G98</f>
        <v>0</v>
      </c>
      <c r="H96" s="295">
        <f>H97+H98</f>
        <v>0</v>
      </c>
      <c r="I96" s="295">
        <f>I97+I98</f>
        <v>0</v>
      </c>
    </row>
    <row r="97" spans="1:9" ht="19.5" hidden="1" customHeight="1">
      <c r="A97" s="30"/>
      <c r="B97" s="3"/>
      <c r="C97" s="3"/>
      <c r="D97" s="324"/>
      <c r="E97" s="325" t="s">
        <v>163</v>
      </c>
      <c r="F97" s="402"/>
      <c r="G97" s="402"/>
      <c r="H97" s="402"/>
      <c r="I97" s="402"/>
    </row>
    <row r="98" spans="1:9" ht="19.5" hidden="1" customHeight="1">
      <c r="A98" s="30"/>
      <c r="B98" s="3"/>
      <c r="C98" s="3"/>
      <c r="D98" s="324"/>
      <c r="E98" s="175" t="s">
        <v>174</v>
      </c>
      <c r="F98" s="190"/>
      <c r="G98" s="190"/>
      <c r="H98" s="190"/>
      <c r="I98" s="190"/>
    </row>
    <row r="99" spans="1:9" ht="19.5" hidden="1" customHeight="1">
      <c r="A99" s="30"/>
      <c r="B99" s="3"/>
      <c r="C99" s="3"/>
      <c r="D99" s="324"/>
      <c r="E99" s="372" t="s">
        <v>175</v>
      </c>
      <c r="F99" s="401"/>
      <c r="G99" s="401"/>
      <c r="H99" s="401"/>
      <c r="I99" s="401"/>
    </row>
    <row r="100" spans="1:9" ht="19.5" customHeight="1" thickBot="1">
      <c r="A100" s="30"/>
      <c r="B100" s="3"/>
      <c r="C100" s="3"/>
      <c r="D100" s="324"/>
      <c r="E100" s="326" t="s">
        <v>179</v>
      </c>
      <c r="F100" s="403">
        <v>8005</v>
      </c>
      <c r="G100" s="403"/>
      <c r="H100" s="403">
        <v>8005</v>
      </c>
      <c r="I100" s="403"/>
    </row>
    <row r="101" spans="1:9" ht="19.5" customHeight="1" thickBot="1">
      <c r="A101" s="35">
        <v>505</v>
      </c>
      <c r="B101" s="8"/>
      <c r="C101" s="10"/>
      <c r="D101" s="273"/>
      <c r="E101" s="183" t="s">
        <v>70</v>
      </c>
      <c r="F101" s="188">
        <f>F94+F95+F96+F100</f>
        <v>8741</v>
      </c>
      <c r="G101" s="188">
        <f>G94+G95+G96+G100</f>
        <v>0</v>
      </c>
      <c r="H101" s="188">
        <f>H94+H95+H96+H100</f>
        <v>8741</v>
      </c>
      <c r="I101" s="188">
        <f>I94+I95+I96+I100</f>
        <v>0</v>
      </c>
    </row>
    <row r="102" spans="1:9" s="9" customFormat="1" ht="19.5" customHeight="1" thickBot="1">
      <c r="A102" s="240" t="s">
        <v>148</v>
      </c>
      <c r="B102" s="241"/>
      <c r="C102" s="241"/>
      <c r="D102" s="282"/>
      <c r="E102" s="257" t="s">
        <v>137</v>
      </c>
      <c r="F102" s="244">
        <f>F81+F82+F83+F101</f>
        <v>15241</v>
      </c>
      <c r="G102" s="244">
        <f>G81+G82+G83+G101</f>
        <v>0</v>
      </c>
      <c r="H102" s="244">
        <f>H81+H82+H83+H101</f>
        <v>15241</v>
      </c>
      <c r="I102" s="244">
        <f>I81+I82+I83+I101</f>
        <v>0</v>
      </c>
    </row>
    <row r="103" spans="1:9" s="9" customFormat="1" ht="19.5" customHeight="1" thickBot="1">
      <c r="A103" s="240" t="s">
        <v>149</v>
      </c>
      <c r="B103" s="241"/>
      <c r="C103" s="241"/>
      <c r="D103" s="282"/>
      <c r="E103" s="243" t="s">
        <v>65</v>
      </c>
      <c r="F103" s="244"/>
      <c r="G103" s="244"/>
      <c r="H103" s="244"/>
      <c r="I103" s="244"/>
    </row>
    <row r="104" spans="1:9" ht="19.5" customHeight="1" thickBot="1">
      <c r="A104" s="35">
        <v>506</v>
      </c>
      <c r="B104" s="202"/>
      <c r="C104" s="203"/>
      <c r="D104" s="283"/>
      <c r="E104" s="179" t="s">
        <v>77</v>
      </c>
      <c r="F104" s="188"/>
      <c r="G104" s="188"/>
      <c r="H104" s="188"/>
      <c r="I104" s="188"/>
    </row>
    <row r="105" spans="1:9" ht="19.5" customHeight="1" thickBot="1">
      <c r="A105" s="35">
        <v>507</v>
      </c>
      <c r="B105" s="202"/>
      <c r="C105" s="203"/>
      <c r="D105" s="283"/>
      <c r="E105" s="176" t="s">
        <v>78</v>
      </c>
      <c r="F105" s="187"/>
      <c r="G105" s="187"/>
      <c r="H105" s="187"/>
      <c r="I105" s="187"/>
    </row>
    <row r="106" spans="1:9" ht="19.5" customHeight="1" thickBot="1">
      <c r="A106" s="35">
        <v>508</v>
      </c>
      <c r="B106" s="202"/>
      <c r="C106" s="202"/>
      <c r="D106" s="296"/>
      <c r="E106" s="176" t="s">
        <v>119</v>
      </c>
      <c r="F106" s="188"/>
      <c r="G106" s="188"/>
      <c r="H106" s="188"/>
      <c r="I106" s="188"/>
    </row>
    <row r="107" spans="1:9" ht="19.5" customHeight="1">
      <c r="A107" s="37"/>
      <c r="B107" s="27">
        <v>1</v>
      </c>
      <c r="C107" s="27"/>
      <c r="D107" s="297"/>
      <c r="E107" s="186" t="s">
        <v>177</v>
      </c>
      <c r="F107" s="197"/>
      <c r="G107" s="197"/>
      <c r="H107" s="197"/>
      <c r="I107" s="197"/>
    </row>
    <row r="108" spans="1:9" ht="30" customHeight="1">
      <c r="A108" s="31"/>
      <c r="B108" s="26">
        <v>2</v>
      </c>
      <c r="C108" s="26"/>
      <c r="D108" s="298"/>
      <c r="E108" s="185" t="s">
        <v>120</v>
      </c>
      <c r="F108" s="425"/>
      <c r="G108" s="425"/>
      <c r="H108" s="425"/>
      <c r="I108" s="425"/>
    </row>
    <row r="109" spans="1:9" s="9" customFormat="1" ht="19.5" customHeight="1">
      <c r="A109" s="31"/>
      <c r="B109" s="26">
        <v>3</v>
      </c>
      <c r="C109" s="26"/>
      <c r="D109" s="298"/>
      <c r="E109" s="185" t="s">
        <v>121</v>
      </c>
      <c r="F109" s="425"/>
      <c r="G109" s="425"/>
      <c r="H109" s="425"/>
      <c r="I109" s="425"/>
    </row>
    <row r="110" spans="1:9" ht="19.5" customHeight="1">
      <c r="A110" s="31"/>
      <c r="B110" s="26">
        <v>4</v>
      </c>
      <c r="C110" s="26"/>
      <c r="D110" s="298"/>
      <c r="E110" s="178" t="s">
        <v>122</v>
      </c>
      <c r="F110" s="425">
        <f>F111</f>
        <v>0</v>
      </c>
      <c r="G110" s="425">
        <f>G111</f>
        <v>0</v>
      </c>
      <c r="H110" s="425">
        <f>H111</f>
        <v>0</v>
      </c>
      <c r="I110" s="425">
        <f>I111</f>
        <v>0</v>
      </c>
    </row>
    <row r="111" spans="1:9" ht="19.5" hidden="1" customHeight="1">
      <c r="A111" s="31"/>
      <c r="B111" s="26"/>
      <c r="C111" s="26"/>
      <c r="D111" s="298"/>
      <c r="E111" s="175" t="s">
        <v>173</v>
      </c>
      <c r="F111" s="402"/>
      <c r="G111" s="402"/>
      <c r="H111" s="402"/>
      <c r="I111" s="402"/>
    </row>
    <row r="112" spans="1:9" ht="19.5" customHeight="1" thickBot="1">
      <c r="A112" s="31">
        <v>508</v>
      </c>
      <c r="B112" s="26"/>
      <c r="C112" s="26"/>
      <c r="D112" s="298"/>
      <c r="E112" s="178" t="s">
        <v>79</v>
      </c>
      <c r="F112" s="403"/>
      <c r="G112" s="403"/>
      <c r="H112" s="403"/>
      <c r="I112" s="403"/>
    </row>
    <row r="113" spans="1:10" s="9" customFormat="1" ht="19.5" customHeight="1" thickBot="1">
      <c r="A113" s="228" t="s">
        <v>149</v>
      </c>
      <c r="B113" s="229"/>
      <c r="C113" s="229"/>
      <c r="D113" s="230"/>
      <c r="E113" s="231" t="s">
        <v>138</v>
      </c>
      <c r="F113" s="404">
        <f>F104+F105+F112+F106</f>
        <v>0</v>
      </c>
      <c r="G113" s="404">
        <f>G104+G105+G112+G106</f>
        <v>0</v>
      </c>
      <c r="H113" s="404">
        <f>H104+H105+H112+H106</f>
        <v>0</v>
      </c>
      <c r="I113" s="404">
        <f>I104+I105+I112+I106</f>
        <v>0</v>
      </c>
    </row>
    <row r="114" spans="1:10" s="9" customFormat="1" ht="19.5" customHeight="1" thickTop="1" thickBot="1">
      <c r="A114" s="252" t="s">
        <v>150</v>
      </c>
      <c r="B114" s="253"/>
      <c r="C114" s="253"/>
      <c r="D114" s="254"/>
      <c r="E114" s="236" t="s">
        <v>135</v>
      </c>
      <c r="F114" s="237">
        <f>F113+F102</f>
        <v>15241</v>
      </c>
      <c r="G114" s="237">
        <f>G113+G102</f>
        <v>0</v>
      </c>
      <c r="H114" s="237">
        <f>H113+H102</f>
        <v>15241</v>
      </c>
      <c r="I114" s="237">
        <f>I113+I102</f>
        <v>0</v>
      </c>
    </row>
    <row r="115" spans="1:10" s="9" customFormat="1" ht="19.5" customHeight="1" thickTop="1" thickBot="1">
      <c r="A115" s="252">
        <v>509</v>
      </c>
      <c r="B115" s="258"/>
      <c r="C115" s="259"/>
      <c r="D115" s="260"/>
      <c r="E115" s="236" t="s">
        <v>136</v>
      </c>
      <c r="F115" s="237"/>
      <c r="G115" s="237"/>
      <c r="H115" s="237"/>
      <c r="I115" s="237"/>
    </row>
    <row r="116" spans="1:10" s="9" customFormat="1" ht="19.5" customHeight="1" thickTop="1" thickBot="1">
      <c r="A116" s="195">
        <v>509</v>
      </c>
      <c r="B116" s="198">
        <v>1</v>
      </c>
      <c r="C116" s="199"/>
      <c r="D116" s="200"/>
      <c r="E116" s="201" t="s">
        <v>125</v>
      </c>
      <c r="F116" s="405"/>
      <c r="G116" s="405"/>
      <c r="H116" s="405"/>
      <c r="I116" s="405"/>
    </row>
    <row r="117" spans="1:10" s="9" customFormat="1" ht="19.5" customHeight="1">
      <c r="A117" s="32"/>
      <c r="B117" s="204"/>
      <c r="C117" s="204">
        <v>1</v>
      </c>
      <c r="D117" s="205"/>
      <c r="E117" s="206" t="s">
        <v>123</v>
      </c>
      <c r="F117" s="197"/>
      <c r="G117" s="197"/>
      <c r="H117" s="197"/>
      <c r="I117" s="197"/>
    </row>
    <row r="118" spans="1:10" s="9" customFormat="1" ht="19.5" customHeight="1">
      <c r="A118" s="31"/>
      <c r="B118" s="26"/>
      <c r="C118" s="26">
        <v>2</v>
      </c>
      <c r="D118" s="39"/>
      <c r="E118" s="185" t="s">
        <v>124</v>
      </c>
      <c r="F118" s="425"/>
      <c r="G118" s="425"/>
      <c r="H118" s="425"/>
      <c r="I118" s="425"/>
    </row>
    <row r="119" spans="1:10" s="9" customFormat="1" ht="19.5" customHeight="1" thickBot="1">
      <c r="A119" s="207"/>
      <c r="B119" s="208"/>
      <c r="C119" s="208">
        <v>4</v>
      </c>
      <c r="D119" s="209"/>
      <c r="E119" s="210" t="s">
        <v>126</v>
      </c>
      <c r="F119" s="406"/>
      <c r="G119" s="406"/>
      <c r="H119" s="406"/>
      <c r="I119" s="406"/>
    </row>
    <row r="120" spans="1:10" s="9" customFormat="1" ht="19.5" customHeight="1" thickTop="1" thickBot="1">
      <c r="A120" s="207">
        <v>509</v>
      </c>
      <c r="B120" s="208"/>
      <c r="C120" s="208"/>
      <c r="D120" s="211"/>
      <c r="E120" s="210" t="s">
        <v>127</v>
      </c>
      <c r="F120" s="406">
        <f>SUM(F117:F119)</f>
        <v>0</v>
      </c>
      <c r="G120" s="406">
        <f>SUM(G117:G119)</f>
        <v>0</v>
      </c>
      <c r="H120" s="406">
        <f>SUM(H117:H119)</f>
        <v>0</v>
      </c>
      <c r="I120" s="406">
        <f>SUM(I117:I119)</f>
        <v>0</v>
      </c>
    </row>
    <row r="121" spans="1:10" s="9" customFormat="1" ht="19.5" customHeight="1" thickTop="1" thickBot="1">
      <c r="A121" s="261">
        <v>509</v>
      </c>
      <c r="B121" s="262"/>
      <c r="C121" s="263"/>
      <c r="D121" s="264"/>
      <c r="E121" s="265" t="s">
        <v>142</v>
      </c>
      <c r="F121" s="407">
        <f>F120</f>
        <v>0</v>
      </c>
      <c r="G121" s="407">
        <f>G120</f>
        <v>0</v>
      </c>
      <c r="H121" s="407">
        <f>H120</f>
        <v>0</v>
      </c>
      <c r="I121" s="407">
        <f>I120</f>
        <v>0</v>
      </c>
    </row>
    <row r="122" spans="1:10" s="9" customFormat="1" ht="19.5" customHeight="1" thickBot="1">
      <c r="A122" s="232" t="s">
        <v>151</v>
      </c>
      <c r="B122" s="233"/>
      <c r="C122" s="233"/>
      <c r="D122" s="234"/>
      <c r="E122" s="235" t="s">
        <v>139</v>
      </c>
      <c r="F122" s="408">
        <f>F114+F121</f>
        <v>15241</v>
      </c>
      <c r="G122" s="408">
        <f>G114+G121</f>
        <v>0</v>
      </c>
      <c r="H122" s="408">
        <f>H114+H121</f>
        <v>15241</v>
      </c>
      <c r="I122" s="408">
        <f>I114+I121</f>
        <v>0</v>
      </c>
      <c r="J122" s="17"/>
    </row>
    <row r="123" spans="1:10" s="9" customFormat="1" ht="19.5" hidden="1" customHeight="1">
      <c r="A123" s="72"/>
      <c r="B123" s="44"/>
      <c r="C123" s="45"/>
      <c r="D123" s="46"/>
      <c r="E123" s="73" t="s">
        <v>59</v>
      </c>
      <c r="F123" s="47" t="e">
        <f>#REF!-F122</f>
        <v>#REF!</v>
      </c>
      <c r="G123" s="47"/>
      <c r="H123" s="47"/>
      <c r="I123" s="47"/>
      <c r="J123" s="17"/>
    </row>
    <row r="124" spans="1:10" ht="19.5" customHeight="1" thickTop="1">
      <c r="F124" s="16">
        <f>+F122-F74</f>
        <v>0</v>
      </c>
    </row>
    <row r="125" spans="1:10" ht="19.5" customHeight="1"/>
    <row r="126" spans="1:10" ht="19.5" customHeight="1"/>
    <row r="127" spans="1:10" ht="19.5" customHeight="1"/>
    <row r="128" spans="1:10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</sheetData>
  <mergeCells count="12">
    <mergeCell ref="I5:I8"/>
    <mergeCell ref="E4:I4"/>
    <mergeCell ref="A2:F2"/>
    <mergeCell ref="A5:A8"/>
    <mergeCell ref="A3:F3"/>
    <mergeCell ref="H5:H8"/>
    <mergeCell ref="D5:D8"/>
    <mergeCell ref="F5:F8"/>
    <mergeCell ref="A4:D4"/>
    <mergeCell ref="C5:C8"/>
    <mergeCell ref="B5:B8"/>
    <mergeCell ref="G5:G8"/>
  </mergeCells>
  <phoneticPr fontId="35" type="noConversion"/>
  <pageMargins left="0.75" right="0.75" top="1" bottom="1" header="0.5" footer="0.5"/>
  <pageSetup paperSize="9" scale="52" orientation="portrait" r:id="rId1"/>
  <headerFooter alignWithMargins="0"/>
  <rowBreaks count="1" manualBreakCount="1">
    <brk id="7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92"/>
  <sheetViews>
    <sheetView view="pageBreakPreview" zoomScale="60" zoomScaleNormal="75" workbookViewId="0">
      <pane xSplit="1" ySplit="4" topLeftCell="B5" activePane="bottomRight" state="frozenSplit"/>
      <selection activeCell="B19" sqref="B19"/>
      <selection pane="topRight" activeCell="B19" sqref="B19"/>
      <selection pane="bottomLeft" activeCell="B19" sqref="B19"/>
      <selection pane="bottomRight" activeCell="N19" sqref="N19"/>
    </sheetView>
  </sheetViews>
  <sheetFormatPr defaultColWidth="8" defaultRowHeight="15.75"/>
  <cols>
    <col min="1" max="1" width="72.42578125" style="20" customWidth="1"/>
    <col min="2" max="13" width="12.7109375" style="20" customWidth="1"/>
    <col min="14" max="14" width="18.7109375" style="20" customWidth="1"/>
    <col min="15" max="15" width="17.140625" style="20" hidden="1" customWidth="1"/>
    <col min="16" max="17" width="16.5703125" style="20" hidden="1" customWidth="1"/>
    <col min="18" max="22" width="16" style="19" hidden="1" customWidth="1"/>
    <col min="23" max="23" width="8" style="20"/>
    <col min="24" max="24" width="13.140625" style="19" customWidth="1"/>
    <col min="25" max="25" width="8" style="20"/>
    <col min="26" max="26" width="13.140625" style="19" customWidth="1"/>
    <col min="27" max="16384" width="8" style="20"/>
  </cols>
  <sheetData>
    <row r="1" spans="1:29" ht="26.25" customHeight="1" thickBot="1">
      <c r="N1" s="450" t="s">
        <v>160</v>
      </c>
      <c r="O1" s="79"/>
      <c r="P1" s="78"/>
      <c r="Q1" s="78"/>
      <c r="R1" s="78"/>
      <c r="T1" s="78"/>
      <c r="V1" s="78" t="s">
        <v>160</v>
      </c>
      <c r="W1" s="393"/>
      <c r="X1" s="393"/>
      <c r="Y1" s="393"/>
      <c r="Z1" s="393"/>
      <c r="AA1" s="393"/>
      <c r="AB1" s="393"/>
      <c r="AC1" s="393"/>
    </row>
    <row r="2" spans="1:29" ht="42.75" customHeight="1" thickTop="1">
      <c r="A2" s="546" t="s">
        <v>176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103"/>
      <c r="R2" s="61"/>
      <c r="S2" s="61"/>
      <c r="T2" s="61"/>
      <c r="U2" s="61"/>
      <c r="V2" s="62"/>
    </row>
    <row r="3" spans="1:29" ht="58.5" customHeight="1" thickBot="1">
      <c r="A3" s="571" t="s">
        <v>216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341"/>
      <c r="Q3" s="341"/>
      <c r="R3" s="343"/>
      <c r="S3" s="343"/>
      <c r="T3" s="343"/>
      <c r="U3" s="343"/>
      <c r="V3" s="342"/>
    </row>
    <row r="4" spans="1:29" ht="42" customHeight="1" thickTop="1" thickBot="1">
      <c r="A4" s="60" t="s">
        <v>19</v>
      </c>
      <c r="B4" s="422" t="s">
        <v>25</v>
      </c>
      <c r="C4" s="423" t="s">
        <v>26</v>
      </c>
      <c r="D4" s="423" t="s">
        <v>27</v>
      </c>
      <c r="E4" s="423" t="s">
        <v>28</v>
      </c>
      <c r="F4" s="423" t="s">
        <v>29</v>
      </c>
      <c r="G4" s="423" t="s">
        <v>30</v>
      </c>
      <c r="H4" s="423" t="s">
        <v>31</v>
      </c>
      <c r="I4" s="423" t="s">
        <v>32</v>
      </c>
      <c r="J4" s="423" t="s">
        <v>33</v>
      </c>
      <c r="K4" s="423" t="s">
        <v>34</v>
      </c>
      <c r="L4" s="423" t="s">
        <v>35</v>
      </c>
      <c r="M4" s="424" t="s">
        <v>36</v>
      </c>
      <c r="N4" s="412" t="s">
        <v>41</v>
      </c>
      <c r="O4" s="412" t="s">
        <v>16</v>
      </c>
      <c r="P4" s="413" t="s">
        <v>165</v>
      </c>
      <c r="Q4" s="412" t="s">
        <v>166</v>
      </c>
      <c r="R4" s="413" t="s">
        <v>167</v>
      </c>
      <c r="S4" s="413" t="s">
        <v>8</v>
      </c>
      <c r="T4" s="414" t="s">
        <v>9</v>
      </c>
      <c r="U4" s="413" t="s">
        <v>0</v>
      </c>
      <c r="V4" s="415" t="s">
        <v>1</v>
      </c>
    </row>
    <row r="5" spans="1:29" ht="21.75" customHeight="1" thickTop="1" thickBot="1">
      <c r="A5" s="306" t="s">
        <v>2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8"/>
      <c r="O5" s="308"/>
      <c r="P5" s="416"/>
      <c r="Q5" s="417"/>
      <c r="R5" s="417"/>
      <c r="S5" s="417"/>
      <c r="T5" s="417"/>
      <c r="U5" s="416"/>
      <c r="V5" s="418"/>
    </row>
    <row r="6" spans="1:29" ht="18.75" customHeight="1" thickTop="1">
      <c r="A6" s="319" t="s">
        <v>71</v>
      </c>
      <c r="B6" s="305"/>
      <c r="C6" s="59"/>
      <c r="D6" s="59"/>
      <c r="E6" s="333"/>
      <c r="F6" s="59"/>
      <c r="G6" s="59"/>
      <c r="H6" s="59"/>
      <c r="I6" s="59"/>
      <c r="J6" s="59"/>
      <c r="K6" s="59"/>
      <c r="L6" s="59"/>
      <c r="M6" s="332"/>
      <c r="N6" s="24">
        <f t="shared" ref="N6:N13" si="0">B6+C6+D6+E6+F6+G6+H6+I6+J6+K6+L6+M6</f>
        <v>0</v>
      </c>
      <c r="O6" s="24" t="e">
        <f>'1.Cikói Társ.bevét-kiad'!#REF!</f>
        <v>#REF!</v>
      </c>
      <c r="P6" s="24" t="e">
        <f>N6+O6</f>
        <v>#REF!</v>
      </c>
      <c r="Q6" s="419" t="e">
        <f>'1.Cikói Társ.bevét-kiad'!#REF!</f>
        <v>#REF!</v>
      </c>
      <c r="R6" s="419" t="e">
        <f>P6+Q6</f>
        <v>#REF!</v>
      </c>
      <c r="S6" s="419" t="e">
        <f>'1.Cikói Társ.bevét-kiad'!#REF!</f>
        <v>#REF!</v>
      </c>
      <c r="T6" s="419" t="e">
        <f>R6+S6</f>
        <v>#REF!</v>
      </c>
      <c r="U6" s="24" t="e">
        <f>'1.Cikói Társ.bevét-kiad'!#REF!</f>
        <v>#REF!</v>
      </c>
      <c r="V6" s="52" t="e">
        <f>T6+U6</f>
        <v>#REF!</v>
      </c>
    </row>
    <row r="7" spans="1:29" ht="18.75" customHeight="1">
      <c r="A7" s="69" t="s">
        <v>72</v>
      </c>
      <c r="B7" s="305">
        <v>1270</v>
      </c>
      <c r="C7" s="59">
        <v>1270</v>
      </c>
      <c r="D7" s="59">
        <v>1270</v>
      </c>
      <c r="E7" s="59">
        <v>1270</v>
      </c>
      <c r="F7" s="59">
        <v>1270</v>
      </c>
      <c r="G7" s="59">
        <v>1270</v>
      </c>
      <c r="H7" s="323">
        <v>1270</v>
      </c>
      <c r="I7" s="59">
        <v>1270</v>
      </c>
      <c r="J7" s="59">
        <v>1270</v>
      </c>
      <c r="K7" s="59">
        <v>1270</v>
      </c>
      <c r="L7" s="59">
        <v>1270</v>
      </c>
      <c r="M7" s="332">
        <v>1271</v>
      </c>
      <c r="N7" s="24">
        <f t="shared" si="0"/>
        <v>15241</v>
      </c>
      <c r="O7" s="23"/>
      <c r="P7" s="23">
        <f t="shared" ref="P7:V13" si="1">N7+O7</f>
        <v>15241</v>
      </c>
      <c r="Q7" s="23"/>
      <c r="R7" s="23">
        <f t="shared" si="1"/>
        <v>15241</v>
      </c>
      <c r="S7" s="23" t="e">
        <f>'1.Cikói Társ.bevét-kiad'!#REF!</f>
        <v>#REF!</v>
      </c>
      <c r="T7" s="23" t="e">
        <f t="shared" si="1"/>
        <v>#REF!</v>
      </c>
      <c r="U7" s="23"/>
      <c r="V7" s="51" t="e">
        <f t="shared" si="1"/>
        <v>#REF!</v>
      </c>
    </row>
    <row r="8" spans="1:29" ht="18.75" customHeight="1">
      <c r="A8" s="69" t="s">
        <v>73</v>
      </c>
      <c r="B8" s="25"/>
      <c r="C8" s="21"/>
      <c r="D8" s="21"/>
      <c r="E8" s="21"/>
      <c r="F8" s="21"/>
      <c r="G8" s="21"/>
      <c r="H8" s="22"/>
      <c r="I8" s="21"/>
      <c r="J8" s="21"/>
      <c r="K8" s="21"/>
      <c r="L8" s="21"/>
      <c r="M8" s="409"/>
      <c r="N8" s="23">
        <f t="shared" si="0"/>
        <v>0</v>
      </c>
      <c r="O8" s="23"/>
      <c r="P8" s="23">
        <f t="shared" si="1"/>
        <v>0</v>
      </c>
      <c r="Q8" s="23"/>
      <c r="R8" s="23">
        <f t="shared" si="1"/>
        <v>0</v>
      </c>
      <c r="S8" s="23"/>
      <c r="T8" s="23">
        <f t="shared" si="1"/>
        <v>0</v>
      </c>
      <c r="U8" s="23"/>
      <c r="V8" s="51">
        <f t="shared" si="1"/>
        <v>0</v>
      </c>
    </row>
    <row r="9" spans="1:29" ht="18.75" hidden="1" customHeight="1">
      <c r="A9" s="320" t="s">
        <v>73</v>
      </c>
      <c r="B9" s="25"/>
      <c r="C9" s="21"/>
      <c r="D9" s="21"/>
      <c r="E9" s="25"/>
      <c r="F9" s="21"/>
      <c r="G9" s="21"/>
      <c r="H9" s="21"/>
      <c r="I9" s="21"/>
      <c r="J9" s="21"/>
      <c r="K9" s="21"/>
      <c r="L9" s="21"/>
      <c r="M9" s="409"/>
      <c r="N9" s="23">
        <f t="shared" si="0"/>
        <v>0</v>
      </c>
      <c r="O9" s="23"/>
      <c r="P9" s="23">
        <f t="shared" si="1"/>
        <v>0</v>
      </c>
      <c r="Q9" s="23"/>
      <c r="R9" s="23">
        <f t="shared" si="1"/>
        <v>0</v>
      </c>
      <c r="S9" s="23"/>
      <c r="T9" s="23">
        <f t="shared" si="1"/>
        <v>0</v>
      </c>
      <c r="U9" s="23"/>
      <c r="V9" s="51">
        <f t="shared" si="1"/>
        <v>0</v>
      </c>
    </row>
    <row r="10" spans="1:29" ht="18.75" customHeight="1">
      <c r="A10" s="304" t="s">
        <v>74</v>
      </c>
      <c r="B10" s="25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409"/>
      <c r="N10" s="23">
        <f t="shared" si="0"/>
        <v>0</v>
      </c>
      <c r="O10" s="23"/>
      <c r="P10" s="23">
        <f t="shared" si="1"/>
        <v>0</v>
      </c>
      <c r="Q10" s="23"/>
      <c r="R10" s="23">
        <f t="shared" si="1"/>
        <v>0</v>
      </c>
      <c r="S10" s="23"/>
      <c r="T10" s="23">
        <f t="shared" si="1"/>
        <v>0</v>
      </c>
      <c r="U10" s="23"/>
      <c r="V10" s="51">
        <f t="shared" si="1"/>
        <v>0</v>
      </c>
    </row>
    <row r="11" spans="1:29" ht="18.75" customHeight="1">
      <c r="A11" s="304" t="s">
        <v>75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2"/>
      <c r="N11" s="23">
        <f t="shared" si="0"/>
        <v>0</v>
      </c>
      <c r="O11" s="23"/>
      <c r="P11" s="23">
        <f t="shared" si="1"/>
        <v>0</v>
      </c>
      <c r="Q11" s="23"/>
      <c r="R11" s="23">
        <f t="shared" si="1"/>
        <v>0</v>
      </c>
      <c r="S11" s="23"/>
      <c r="T11" s="23">
        <f t="shared" si="1"/>
        <v>0</v>
      </c>
      <c r="U11" s="23"/>
      <c r="V11" s="51">
        <f t="shared" si="1"/>
        <v>0</v>
      </c>
    </row>
    <row r="12" spans="1:29" ht="18.75" customHeight="1">
      <c r="A12" s="304" t="s">
        <v>76</v>
      </c>
      <c r="B12" s="25"/>
      <c r="C12" s="21"/>
      <c r="D12" s="21"/>
      <c r="E12" s="25"/>
      <c r="F12" s="21"/>
      <c r="G12" s="21"/>
      <c r="H12" s="21"/>
      <c r="I12" s="21"/>
      <c r="J12" s="21"/>
      <c r="K12" s="21"/>
      <c r="L12" s="21"/>
      <c r="M12" s="409"/>
      <c r="N12" s="23">
        <f t="shared" si="0"/>
        <v>0</v>
      </c>
      <c r="O12" s="23"/>
      <c r="P12" s="23">
        <f t="shared" si="1"/>
        <v>0</v>
      </c>
      <c r="Q12" s="23"/>
      <c r="R12" s="23">
        <f t="shared" si="1"/>
        <v>0</v>
      </c>
      <c r="S12" s="23"/>
      <c r="T12" s="23">
        <f t="shared" si="1"/>
        <v>0</v>
      </c>
      <c r="U12" s="23"/>
      <c r="V12" s="51">
        <f t="shared" si="1"/>
        <v>0</v>
      </c>
    </row>
    <row r="13" spans="1:29" ht="18.75" customHeight="1" thickBot="1">
      <c r="A13" s="304" t="s">
        <v>153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3">
        <f t="shared" si="0"/>
        <v>0</v>
      </c>
      <c r="O13" s="23"/>
      <c r="P13" s="23">
        <f t="shared" si="1"/>
        <v>0</v>
      </c>
      <c r="Q13" s="23" t="e">
        <f>'1.Cikói Társ.bevét-kiad'!#REF!</f>
        <v>#REF!</v>
      </c>
      <c r="R13" s="23" t="e">
        <f t="shared" si="1"/>
        <v>#REF!</v>
      </c>
      <c r="S13" s="23"/>
      <c r="T13" s="23" t="e">
        <f t="shared" si="1"/>
        <v>#REF!</v>
      </c>
      <c r="U13" s="23" t="e">
        <f>'1.Cikói Társ.bevét-kiad'!#REF!</f>
        <v>#REF!</v>
      </c>
      <c r="V13" s="51" t="e">
        <f t="shared" si="1"/>
        <v>#REF!</v>
      </c>
    </row>
    <row r="14" spans="1:29" ht="39" customHeight="1" thickBot="1">
      <c r="A14" s="309" t="s">
        <v>14</v>
      </c>
      <c r="B14" s="310">
        <f t="shared" ref="B14:O14" si="2">SUM(B6:B13)</f>
        <v>1270</v>
      </c>
      <c r="C14" s="311">
        <f t="shared" si="2"/>
        <v>1270</v>
      </c>
      <c r="D14" s="311">
        <f t="shared" si="2"/>
        <v>1270</v>
      </c>
      <c r="E14" s="311">
        <f t="shared" si="2"/>
        <v>1270</v>
      </c>
      <c r="F14" s="311">
        <f t="shared" si="2"/>
        <v>1270</v>
      </c>
      <c r="G14" s="311">
        <f t="shared" si="2"/>
        <v>1270</v>
      </c>
      <c r="H14" s="311">
        <f t="shared" si="2"/>
        <v>1270</v>
      </c>
      <c r="I14" s="311">
        <f t="shared" si="2"/>
        <v>1270</v>
      </c>
      <c r="J14" s="311">
        <f t="shared" si="2"/>
        <v>1270</v>
      </c>
      <c r="K14" s="311">
        <f t="shared" si="2"/>
        <v>1270</v>
      </c>
      <c r="L14" s="311">
        <f t="shared" si="2"/>
        <v>1270</v>
      </c>
      <c r="M14" s="410">
        <f t="shared" si="2"/>
        <v>1271</v>
      </c>
      <c r="N14" s="312">
        <f t="shared" si="2"/>
        <v>15241</v>
      </c>
      <c r="O14" s="312" t="e">
        <f t="shared" si="2"/>
        <v>#REF!</v>
      </c>
      <c r="P14" s="312" t="e">
        <f>N14+O14</f>
        <v>#REF!</v>
      </c>
      <c r="Q14" s="312" t="e">
        <f>SUM(Q6:Q13)</f>
        <v>#REF!</v>
      </c>
      <c r="R14" s="312" t="e">
        <f>P14+Q14</f>
        <v>#REF!</v>
      </c>
      <c r="S14" s="312" t="e">
        <f>SUM(S6:S13)</f>
        <v>#REF!</v>
      </c>
      <c r="T14" s="312" t="e">
        <f>R14+S14</f>
        <v>#REF!</v>
      </c>
      <c r="U14" s="312" t="e">
        <f>SUM(U6:U13)</f>
        <v>#REF!</v>
      </c>
      <c r="V14" s="331" t="e">
        <f>T14+U14</f>
        <v>#REF!</v>
      </c>
    </row>
    <row r="15" spans="1:29" ht="16.5" thickBot="1">
      <c r="A15" s="313" t="s">
        <v>15</v>
      </c>
      <c r="B15" s="314"/>
      <c r="C15" s="315"/>
      <c r="D15" s="315"/>
      <c r="E15" s="315"/>
      <c r="F15" s="316"/>
      <c r="G15" s="315"/>
      <c r="H15" s="315"/>
      <c r="I15" s="315"/>
      <c r="J15" s="315"/>
      <c r="K15" s="315"/>
      <c r="L15" s="315"/>
      <c r="M15" s="316"/>
      <c r="N15" s="317"/>
      <c r="O15" s="317"/>
      <c r="P15" s="420"/>
      <c r="Q15" s="317"/>
      <c r="R15" s="420"/>
      <c r="S15" s="317"/>
      <c r="T15" s="420"/>
      <c r="U15" s="317"/>
      <c r="V15" s="421"/>
    </row>
    <row r="16" spans="1:29" ht="16.5" thickTop="1">
      <c r="A16" s="321" t="s">
        <v>67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23"/>
      <c r="N16" s="24">
        <f t="shared" ref="N16:N24" si="3">B16+C16+D16+E16+F16+G16+H16+I16+J16+K16+L16+M16</f>
        <v>0</v>
      </c>
      <c r="O16" s="24" t="e">
        <f>'1.Cikói Társ.bevét-kiad'!#REF!</f>
        <v>#REF!</v>
      </c>
      <c r="P16" s="24" t="e">
        <f>N16+O16</f>
        <v>#REF!</v>
      </c>
      <c r="Q16" s="24" t="e">
        <f>'1.Cikói Társ.bevét-kiad'!#REF!</f>
        <v>#REF!</v>
      </c>
      <c r="R16" s="24" t="e">
        <f>P16+Q16</f>
        <v>#REF!</v>
      </c>
      <c r="S16" s="24" t="e">
        <f>'1.Cikói Társ.bevét-kiad'!#REF!</f>
        <v>#REF!</v>
      </c>
      <c r="T16" s="24" t="e">
        <f>R16+S16</f>
        <v>#REF!</v>
      </c>
      <c r="U16" s="24" t="e">
        <f>'1.Cikói Társ.bevét-kiad'!#REF!</f>
        <v>#REF!</v>
      </c>
      <c r="V16" s="52" t="e">
        <f>T16+U16</f>
        <v>#REF!</v>
      </c>
    </row>
    <row r="17" spans="1:22" ht="20.25" customHeight="1">
      <c r="A17" s="304" t="s">
        <v>68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2"/>
      <c r="N17" s="24">
        <f t="shared" si="3"/>
        <v>0</v>
      </c>
      <c r="O17" s="24" t="e">
        <f>'1.Cikói Társ.bevét-kiad'!#REF!</f>
        <v>#REF!</v>
      </c>
      <c r="P17" s="23" t="e">
        <f>N17+O17</f>
        <v>#REF!</v>
      </c>
      <c r="Q17" s="24" t="e">
        <f>'1.Cikói Társ.bevét-kiad'!#REF!</f>
        <v>#REF!</v>
      </c>
      <c r="R17" s="23" t="e">
        <f>P17+Q17</f>
        <v>#REF!</v>
      </c>
      <c r="S17" s="24" t="e">
        <f>'1.Cikói Társ.bevét-kiad'!#REF!</f>
        <v>#REF!</v>
      </c>
      <c r="T17" s="23" t="e">
        <f>R17+S17</f>
        <v>#REF!</v>
      </c>
      <c r="U17" s="24" t="e">
        <f>'1.Cikói Társ.bevét-kiad'!#REF!</f>
        <v>#REF!</v>
      </c>
      <c r="V17" s="51" t="e">
        <f>T17+U17</f>
        <v>#REF!</v>
      </c>
    </row>
    <row r="18" spans="1:22" ht="20.25" customHeight="1">
      <c r="A18" s="304" t="s">
        <v>69</v>
      </c>
      <c r="B18" s="25">
        <v>542</v>
      </c>
      <c r="C18" s="21">
        <v>542</v>
      </c>
      <c r="D18" s="59">
        <v>542</v>
      </c>
      <c r="E18" s="59">
        <v>542</v>
      </c>
      <c r="F18" s="59">
        <v>540</v>
      </c>
      <c r="G18" s="59">
        <v>542</v>
      </c>
      <c r="H18" s="323">
        <v>542</v>
      </c>
      <c r="I18" s="59">
        <v>540</v>
      </c>
      <c r="J18" s="59">
        <v>542</v>
      </c>
      <c r="K18" s="59">
        <v>542</v>
      </c>
      <c r="L18" s="59">
        <v>542</v>
      </c>
      <c r="M18" s="409">
        <v>542</v>
      </c>
      <c r="N18" s="24">
        <f>B18+C18+D18+E18+F18+G18+H18+I18+J18+K18+L18+M18</f>
        <v>6500</v>
      </c>
      <c r="O18" s="23" t="e">
        <f>'1.Cikói Társ.bevét-kiad'!#REF!</f>
        <v>#REF!</v>
      </c>
      <c r="P18" s="23" t="e">
        <f t="shared" ref="P18:V24" si="4">N18+O18</f>
        <v>#REF!</v>
      </c>
      <c r="Q18" s="23" t="e">
        <f>'1.Cikói Társ.bevét-kiad'!#REF!</f>
        <v>#REF!</v>
      </c>
      <c r="R18" s="23" t="e">
        <f t="shared" si="4"/>
        <v>#REF!</v>
      </c>
      <c r="S18" s="23" t="e">
        <f>'1.Cikói Társ.bevét-kiad'!#REF!</f>
        <v>#REF!</v>
      </c>
      <c r="T18" s="23" t="e">
        <f t="shared" si="4"/>
        <v>#REF!</v>
      </c>
      <c r="U18" s="23" t="e">
        <f>'1.Cikói Társ.bevét-kiad'!#REF!</f>
        <v>#REF!</v>
      </c>
      <c r="V18" s="51" t="e">
        <f t="shared" si="4"/>
        <v>#REF!</v>
      </c>
    </row>
    <row r="19" spans="1:22" ht="20.25" customHeight="1">
      <c r="A19" s="322" t="s">
        <v>70</v>
      </c>
      <c r="B19" s="25"/>
      <c r="C19" s="21"/>
      <c r="D19" s="21">
        <v>736</v>
      </c>
      <c r="E19" s="21"/>
      <c r="F19" s="21"/>
      <c r="G19" s="21"/>
      <c r="H19" s="21"/>
      <c r="I19" s="21"/>
      <c r="J19" s="21"/>
      <c r="K19" s="21"/>
      <c r="L19" s="21"/>
      <c r="M19" s="409">
        <v>8005</v>
      </c>
      <c r="N19" s="24">
        <f t="shared" si="3"/>
        <v>8741</v>
      </c>
      <c r="O19" s="23" t="e">
        <f>'1.Cikói Társ.bevét-kiad'!#REF!</f>
        <v>#REF!</v>
      </c>
      <c r="P19" s="23" t="e">
        <f t="shared" si="4"/>
        <v>#REF!</v>
      </c>
      <c r="Q19" s="23" t="e">
        <f>'1.Cikói Társ.bevét-kiad'!#REF!</f>
        <v>#REF!</v>
      </c>
      <c r="R19" s="23" t="e">
        <f t="shared" si="4"/>
        <v>#REF!</v>
      </c>
      <c r="S19" s="23" t="e">
        <f>'1.Cikói Társ.bevét-kiad'!#REF!</f>
        <v>#REF!</v>
      </c>
      <c r="T19" s="23" t="e">
        <f t="shared" si="4"/>
        <v>#REF!</v>
      </c>
      <c r="U19" s="23" t="e">
        <f>'1.Cikói Társ.bevét-kiad'!#REF!</f>
        <v>#REF!</v>
      </c>
      <c r="V19" s="51" t="e">
        <f t="shared" si="4"/>
        <v>#REF!</v>
      </c>
    </row>
    <row r="20" spans="1:22" ht="20.25" customHeight="1">
      <c r="A20" s="80" t="s">
        <v>7</v>
      </c>
      <c r="B20" s="25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409"/>
      <c r="N20" s="24">
        <f t="shared" si="3"/>
        <v>0</v>
      </c>
      <c r="O20" s="23">
        <v>0</v>
      </c>
      <c r="P20" s="23">
        <f t="shared" si="4"/>
        <v>0</v>
      </c>
      <c r="Q20" s="23" t="e">
        <f>'1.Cikói Társ.bevét-kiad'!#REF!</f>
        <v>#REF!</v>
      </c>
      <c r="R20" s="23" t="e">
        <f t="shared" si="4"/>
        <v>#REF!</v>
      </c>
      <c r="S20" s="23">
        <v>0</v>
      </c>
      <c r="T20" s="23" t="e">
        <f t="shared" si="4"/>
        <v>#REF!</v>
      </c>
      <c r="U20" s="23">
        <v>0</v>
      </c>
      <c r="V20" s="51" t="e">
        <f t="shared" si="4"/>
        <v>#REF!</v>
      </c>
    </row>
    <row r="21" spans="1:22" ht="18.75" customHeight="1">
      <c r="A21" s="304" t="s">
        <v>77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2"/>
      <c r="N21" s="24">
        <f t="shared" si="3"/>
        <v>0</v>
      </c>
      <c r="O21" s="23">
        <v>0</v>
      </c>
      <c r="P21" s="23">
        <f t="shared" si="4"/>
        <v>0</v>
      </c>
      <c r="Q21" s="23" t="e">
        <f>'1.Cikói Társ.bevét-kiad'!#REF!</f>
        <v>#REF!</v>
      </c>
      <c r="R21" s="23" t="e">
        <f t="shared" si="4"/>
        <v>#REF!</v>
      </c>
      <c r="S21" s="23">
        <v>0</v>
      </c>
      <c r="T21" s="23" t="e">
        <f t="shared" si="4"/>
        <v>#REF!</v>
      </c>
      <c r="U21" s="23">
        <v>0</v>
      </c>
      <c r="V21" s="51" t="e">
        <f t="shared" si="4"/>
        <v>#REF!</v>
      </c>
    </row>
    <row r="22" spans="1:22" ht="20.25" customHeight="1">
      <c r="A22" s="304" t="s">
        <v>78</v>
      </c>
      <c r="B22" s="25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409"/>
      <c r="N22" s="24">
        <f t="shared" si="3"/>
        <v>0</v>
      </c>
      <c r="O22" s="23">
        <v>0</v>
      </c>
      <c r="P22" s="23">
        <f t="shared" si="4"/>
        <v>0</v>
      </c>
      <c r="Q22" s="23">
        <v>0</v>
      </c>
      <c r="R22" s="23">
        <f t="shared" si="4"/>
        <v>0</v>
      </c>
      <c r="S22" s="23">
        <v>0</v>
      </c>
      <c r="T22" s="23">
        <f t="shared" si="4"/>
        <v>0</v>
      </c>
      <c r="U22" s="23">
        <v>0</v>
      </c>
      <c r="V22" s="51">
        <f t="shared" si="4"/>
        <v>0</v>
      </c>
    </row>
    <row r="23" spans="1:22" ht="20.25" customHeight="1">
      <c r="A23" s="304" t="s">
        <v>79</v>
      </c>
      <c r="B23" s="25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409"/>
      <c r="N23" s="24">
        <f t="shared" si="3"/>
        <v>0</v>
      </c>
      <c r="O23" s="23">
        <v>0</v>
      </c>
      <c r="P23" s="23">
        <f t="shared" si="4"/>
        <v>0</v>
      </c>
      <c r="Q23" s="23">
        <v>0</v>
      </c>
      <c r="R23" s="23">
        <f t="shared" si="4"/>
        <v>0</v>
      </c>
      <c r="S23" s="23" t="e">
        <f>'1.Cikói Társ.bevét-kiad'!#REF!</f>
        <v>#REF!</v>
      </c>
      <c r="T23" s="23" t="e">
        <f t="shared" si="4"/>
        <v>#REF!</v>
      </c>
      <c r="U23" s="23">
        <v>0</v>
      </c>
      <c r="V23" s="51" t="e">
        <f t="shared" si="4"/>
        <v>#REF!</v>
      </c>
    </row>
    <row r="24" spans="1:22" ht="20.25" customHeight="1" thickBot="1">
      <c r="A24" s="304" t="s">
        <v>154</v>
      </c>
      <c r="B24" s="25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4">
        <f t="shared" si="3"/>
        <v>0</v>
      </c>
      <c r="O24" s="23">
        <v>0</v>
      </c>
      <c r="P24" s="23">
        <f t="shared" si="4"/>
        <v>0</v>
      </c>
      <c r="Q24" s="23">
        <v>0</v>
      </c>
      <c r="R24" s="23">
        <f t="shared" si="4"/>
        <v>0</v>
      </c>
      <c r="S24" s="23">
        <v>0</v>
      </c>
      <c r="T24" s="23">
        <f t="shared" si="4"/>
        <v>0</v>
      </c>
      <c r="U24" s="23">
        <v>0</v>
      </c>
      <c r="V24" s="51">
        <f t="shared" si="4"/>
        <v>0</v>
      </c>
    </row>
    <row r="25" spans="1:22" ht="39" customHeight="1" thickBot="1">
      <c r="A25" s="313" t="s">
        <v>58</v>
      </c>
      <c r="B25" s="318">
        <f t="shared" ref="B25:O25" si="5">SUM(B16:B24)</f>
        <v>542</v>
      </c>
      <c r="C25" s="318">
        <f t="shared" si="5"/>
        <v>542</v>
      </c>
      <c r="D25" s="318">
        <f t="shared" si="5"/>
        <v>1278</v>
      </c>
      <c r="E25" s="318">
        <f t="shared" si="5"/>
        <v>542</v>
      </c>
      <c r="F25" s="318">
        <f t="shared" si="5"/>
        <v>540</v>
      </c>
      <c r="G25" s="318">
        <f t="shared" si="5"/>
        <v>542</v>
      </c>
      <c r="H25" s="318">
        <f t="shared" si="5"/>
        <v>542</v>
      </c>
      <c r="I25" s="318">
        <f t="shared" si="5"/>
        <v>540</v>
      </c>
      <c r="J25" s="318">
        <f t="shared" si="5"/>
        <v>542</v>
      </c>
      <c r="K25" s="318">
        <f t="shared" si="5"/>
        <v>542</v>
      </c>
      <c r="L25" s="318">
        <f t="shared" si="5"/>
        <v>542</v>
      </c>
      <c r="M25" s="411">
        <f t="shared" si="5"/>
        <v>8547</v>
      </c>
      <c r="N25" s="317">
        <f t="shared" si="5"/>
        <v>15241</v>
      </c>
      <c r="O25" s="317" t="e">
        <f t="shared" si="5"/>
        <v>#REF!</v>
      </c>
      <c r="P25" s="317" t="e">
        <f>N25+O25</f>
        <v>#REF!</v>
      </c>
      <c r="Q25" s="317" t="e">
        <f>Q16+Q17+Q18+Q19+Q21+Q22+Q23+Q24</f>
        <v>#REF!</v>
      </c>
      <c r="R25" s="317" t="e">
        <f>P25+Q25</f>
        <v>#REF!</v>
      </c>
      <c r="S25" s="317" t="e">
        <f>SUM(S16:S24)</f>
        <v>#REF!</v>
      </c>
      <c r="T25" s="317" t="e">
        <f>R25+S25</f>
        <v>#REF!</v>
      </c>
      <c r="U25" s="317" t="e">
        <f>SUM(U16:U24)</f>
        <v>#REF!</v>
      </c>
      <c r="V25" s="330" t="e">
        <f>T25+U25</f>
        <v>#REF!</v>
      </c>
    </row>
    <row r="26" spans="1:22" ht="16.5" thickTop="1">
      <c r="N26" s="19"/>
      <c r="O26" s="19"/>
    </row>
    <row r="27" spans="1:22">
      <c r="M27" s="19"/>
      <c r="N27" s="19"/>
      <c r="O27" s="19"/>
    </row>
    <row r="84" hidden="1"/>
    <row r="85" hidden="1"/>
    <row r="86" hidden="1"/>
    <row r="87" hidden="1"/>
    <row r="88" hidden="1"/>
    <row r="89" hidden="1"/>
    <row r="90" hidden="1"/>
    <row r="91" hidden="1"/>
    <row r="92" hidden="1"/>
  </sheetData>
  <mergeCells count="2">
    <mergeCell ref="A3:O3"/>
    <mergeCell ref="A2:P2"/>
  </mergeCells>
  <phoneticPr fontId="35" type="noConversion"/>
  <printOptions horizontalCentered="1"/>
  <pageMargins left="0.27559055118110237" right="0.23622047244094491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92"/>
  <sheetViews>
    <sheetView view="pageBreakPreview" zoomScale="60" zoomScaleNormal="100" workbookViewId="0">
      <selection activeCell="A36" sqref="A36"/>
    </sheetView>
  </sheetViews>
  <sheetFormatPr defaultRowHeight="15.75"/>
  <cols>
    <col min="1" max="1" width="51.5703125" style="1" customWidth="1"/>
    <col min="2" max="6" width="12.5703125" style="1" customWidth="1"/>
    <col min="7" max="16384" width="9.140625" style="1"/>
  </cols>
  <sheetData>
    <row r="1" spans="1:8" ht="16.5" thickBot="1">
      <c r="C1" s="11"/>
      <c r="D1" s="11"/>
      <c r="F1" s="11" t="s">
        <v>171</v>
      </c>
    </row>
    <row r="2" spans="1:8" s="538" customFormat="1" ht="30" customHeight="1" thickTop="1" thickBot="1">
      <c r="A2" s="573" t="s">
        <v>176</v>
      </c>
      <c r="B2" s="574"/>
      <c r="C2" s="574"/>
      <c r="D2" s="574"/>
      <c r="E2" s="574"/>
      <c r="F2" s="575"/>
    </row>
    <row r="3" spans="1:8" s="538" customFormat="1" ht="30" customHeight="1" thickTop="1" thickBot="1">
      <c r="A3" s="576" t="s">
        <v>168</v>
      </c>
      <c r="B3" s="577"/>
      <c r="C3" s="577"/>
      <c r="D3" s="577"/>
      <c r="E3" s="577"/>
      <c r="F3" s="578"/>
    </row>
    <row r="4" spans="1:8" ht="17.25" thickTop="1" thickBot="1">
      <c r="A4" s="352"/>
      <c r="B4" s="353" t="s">
        <v>207</v>
      </c>
      <c r="C4" s="353" t="s">
        <v>208</v>
      </c>
      <c r="D4" s="354" t="s">
        <v>212</v>
      </c>
      <c r="E4" s="354" t="s">
        <v>217</v>
      </c>
      <c r="F4" s="354" t="s">
        <v>41</v>
      </c>
    </row>
    <row r="5" spans="1:8" ht="16.5" thickTop="1">
      <c r="A5" s="321" t="s">
        <v>67</v>
      </c>
      <c r="B5" s="362">
        <f>'1.Cikói Társ.bevét-kiad'!F81</f>
        <v>0</v>
      </c>
      <c r="C5" s="362">
        <f t="shared" ref="C5:E6" si="0">B5</f>
        <v>0</v>
      </c>
      <c r="D5" s="362">
        <f t="shared" si="0"/>
        <v>0</v>
      </c>
      <c r="E5" s="362">
        <f t="shared" si="0"/>
        <v>0</v>
      </c>
      <c r="F5" s="515">
        <f>SUM(B5:E5)</f>
        <v>0</v>
      </c>
    </row>
    <row r="6" spans="1:8" ht="31.5">
      <c r="A6" s="304" t="s">
        <v>68</v>
      </c>
      <c r="B6" s="363">
        <f>'1.Cikói Társ.bevét-kiad'!F82</f>
        <v>0</v>
      </c>
      <c r="C6" s="363">
        <f t="shared" si="0"/>
        <v>0</v>
      </c>
      <c r="D6" s="363">
        <f t="shared" si="0"/>
        <v>0</v>
      </c>
      <c r="E6" s="363">
        <f t="shared" si="0"/>
        <v>0</v>
      </c>
      <c r="F6" s="514">
        <f>SUM(B6:E6)</f>
        <v>0</v>
      </c>
    </row>
    <row r="7" spans="1:8">
      <c r="A7" s="304" t="s">
        <v>69</v>
      </c>
      <c r="B7" s="364">
        <v>6500</v>
      </c>
      <c r="C7" s="363">
        <f>B7</f>
        <v>6500</v>
      </c>
      <c r="D7" s="363">
        <f>C7</f>
        <v>6500</v>
      </c>
      <c r="E7" s="363">
        <f>D7</f>
        <v>6500</v>
      </c>
      <c r="F7" s="514">
        <f>SUM(B7:E7)</f>
        <v>26000</v>
      </c>
    </row>
    <row r="8" spans="1:8" ht="16.5" thickBot="1">
      <c r="A8" s="322" t="s">
        <v>70</v>
      </c>
      <c r="B8" s="365">
        <v>736</v>
      </c>
      <c r="C8" s="363">
        <f>B8</f>
        <v>736</v>
      </c>
      <c r="D8" s="363">
        <f>C8</f>
        <v>736</v>
      </c>
      <c r="E8" s="363">
        <f>D8</f>
        <v>736</v>
      </c>
      <c r="F8" s="514">
        <f>SUM(B8:E8)</f>
        <v>2944</v>
      </c>
    </row>
    <row r="9" spans="1:8" s="357" customFormat="1" ht="17.25" thickTop="1" thickBot="1">
      <c r="A9" s="355" t="s">
        <v>60</v>
      </c>
      <c r="B9" s="531">
        <f>SUM(B5:B8)</f>
        <v>7236</v>
      </c>
      <c r="C9" s="531">
        <f>SUM(C5:C8)</f>
        <v>7236</v>
      </c>
      <c r="D9" s="531">
        <f>SUM(D5:D8)</f>
        <v>7236</v>
      </c>
      <c r="E9" s="531">
        <f>SUM(E5:E8)</f>
        <v>7236</v>
      </c>
      <c r="F9" s="531">
        <f>SUM(F5:F8)</f>
        <v>28944</v>
      </c>
      <c r="G9" s="356"/>
      <c r="H9" s="356"/>
    </row>
    <row r="10" spans="1:8" s="357" customFormat="1" ht="16.5" thickTop="1">
      <c r="A10" s="321" t="s">
        <v>77</v>
      </c>
      <c r="B10" s="362">
        <f>'1.Cikói Társ.bevét-kiad'!F104</f>
        <v>0</v>
      </c>
      <c r="C10" s="362">
        <f>B10</f>
        <v>0</v>
      </c>
      <c r="D10" s="362">
        <f>C10</f>
        <v>0</v>
      </c>
      <c r="E10" s="362">
        <f>D10</f>
        <v>0</v>
      </c>
      <c r="F10" s="515">
        <f>SUM(B10:E10)</f>
        <v>0</v>
      </c>
    </row>
    <row r="11" spans="1:8" s="357" customFormat="1">
      <c r="A11" s="304" t="s">
        <v>78</v>
      </c>
      <c r="B11" s="532"/>
      <c r="C11" s="532"/>
      <c r="D11" s="532"/>
      <c r="E11" s="532"/>
      <c r="F11" s="532"/>
    </row>
    <row r="12" spans="1:8" ht="16.5" thickBot="1">
      <c r="A12" s="304" t="s">
        <v>79</v>
      </c>
      <c r="B12" s="364">
        <f>'1.Cikói Társ.bevét-kiad'!F112</f>
        <v>0</v>
      </c>
      <c r="C12" s="364"/>
      <c r="D12" s="364">
        <f>C12</f>
        <v>0</v>
      </c>
      <c r="E12" s="364">
        <f>D12</f>
        <v>0</v>
      </c>
      <c r="F12" s="364">
        <f>SUM(B12:E12)</f>
        <v>0</v>
      </c>
    </row>
    <row r="13" spans="1:8" ht="17.25" thickTop="1" thickBot="1">
      <c r="A13" s="358" t="s">
        <v>61</v>
      </c>
      <c r="B13" s="329">
        <f>SUM(B10:B12)</f>
        <v>0</v>
      </c>
      <c r="C13" s="329">
        <f>SUM(C10:C12)</f>
        <v>0</v>
      </c>
      <c r="D13" s="329">
        <f>SUM(D10:D12)</f>
        <v>0</v>
      </c>
      <c r="E13" s="329">
        <f>SUM(E10:E12)</f>
        <v>0</v>
      </c>
      <c r="F13" s="329">
        <f>SUM(F10:F12)</f>
        <v>0</v>
      </c>
    </row>
    <row r="14" spans="1:8" ht="33" thickTop="1" thickBot="1">
      <c r="A14" s="236" t="s">
        <v>135</v>
      </c>
      <c r="B14" s="533">
        <f>B9+B13</f>
        <v>7236</v>
      </c>
      <c r="C14" s="533">
        <f>C9+C13</f>
        <v>7236</v>
      </c>
      <c r="D14" s="533">
        <f>D9+D13</f>
        <v>7236</v>
      </c>
      <c r="E14" s="533">
        <f>E9+E13</f>
        <v>7236</v>
      </c>
      <c r="F14" s="533">
        <f>F9+F13</f>
        <v>28944</v>
      </c>
    </row>
    <row r="15" spans="1:8" ht="17.25" thickTop="1" thickBot="1">
      <c r="A15" s="236" t="s">
        <v>136</v>
      </c>
      <c r="B15" s="533">
        <f>+B28-B14</f>
        <v>8005</v>
      </c>
      <c r="C15" s="533">
        <f>+B15</f>
        <v>8005</v>
      </c>
      <c r="D15" s="533">
        <f>+C15</f>
        <v>8005</v>
      </c>
      <c r="E15" s="533">
        <f>+D15</f>
        <v>8005</v>
      </c>
      <c r="F15" s="533">
        <f>SUM(B15:E15)</f>
        <v>32020</v>
      </c>
    </row>
    <row r="16" spans="1:8" ht="17.25" thickTop="1" thickBot="1">
      <c r="A16" s="359" t="s">
        <v>169</v>
      </c>
      <c r="B16" s="534">
        <f>B14+B15</f>
        <v>15241</v>
      </c>
      <c r="C16" s="534">
        <f>C14+C15</f>
        <v>15241</v>
      </c>
      <c r="D16" s="534">
        <f>D14+D15</f>
        <v>15241</v>
      </c>
      <c r="E16" s="534">
        <f>E14+E15</f>
        <v>15241</v>
      </c>
      <c r="F16" s="534">
        <f>F14+F15</f>
        <v>60964</v>
      </c>
    </row>
    <row r="17" spans="1:6" ht="17.25" thickTop="1" thickBot="1">
      <c r="A17" s="360" t="s">
        <v>71</v>
      </c>
      <c r="B17" s="366">
        <f>'1.Cikói Társ.bevét-kiad'!F20</f>
        <v>0</v>
      </c>
      <c r="C17" s="366">
        <f t="shared" ref="C17:E19" si="1">B17</f>
        <v>0</v>
      </c>
      <c r="D17" s="366">
        <f t="shared" si="1"/>
        <v>0</v>
      </c>
      <c r="E17" s="366">
        <f t="shared" si="1"/>
        <v>0</v>
      </c>
      <c r="F17" s="366">
        <f>SUM(B17:E17)</f>
        <v>0</v>
      </c>
    </row>
    <row r="18" spans="1:6" ht="16.5" thickTop="1">
      <c r="A18" s="361" t="s">
        <v>72</v>
      </c>
      <c r="B18" s="367">
        <v>15241</v>
      </c>
      <c r="C18" s="366">
        <f>B18</f>
        <v>15241</v>
      </c>
      <c r="D18" s="367">
        <f>C18</f>
        <v>15241</v>
      </c>
      <c r="E18" s="367">
        <f>D18</f>
        <v>15241</v>
      </c>
      <c r="F18" s="367">
        <f>SUM(B18:E18)</f>
        <v>60964</v>
      </c>
    </row>
    <row r="19" spans="1:6">
      <c r="A19" s="361" t="s">
        <v>73</v>
      </c>
      <c r="B19" s="367">
        <f>'1.Cikói Társ.bevét-kiad'!F36</f>
        <v>0</v>
      </c>
      <c r="C19" s="367">
        <f t="shared" si="1"/>
        <v>0</v>
      </c>
      <c r="D19" s="367">
        <f t="shared" si="1"/>
        <v>0</v>
      </c>
      <c r="E19" s="367">
        <v>0</v>
      </c>
      <c r="F19" s="367">
        <f>SUM(B19:D19)</f>
        <v>0</v>
      </c>
    </row>
    <row r="20" spans="1:6" ht="16.5" thickBot="1">
      <c r="A20" s="361"/>
      <c r="B20" s="367"/>
      <c r="C20" s="367"/>
      <c r="D20" s="367"/>
      <c r="E20" s="367"/>
      <c r="F20" s="367"/>
    </row>
    <row r="21" spans="1:6" ht="17.25" thickTop="1" thickBot="1">
      <c r="A21" s="355" t="s">
        <v>62</v>
      </c>
      <c r="B21" s="531">
        <f>SUM(B17:B20)</f>
        <v>15241</v>
      </c>
      <c r="C21" s="531">
        <f>SUM(C17:C20)</f>
        <v>15241</v>
      </c>
      <c r="D21" s="531">
        <f>SUM(D17:D20)</f>
        <v>15241</v>
      </c>
      <c r="E21" s="531">
        <f>SUM(E17:E20)</f>
        <v>15241</v>
      </c>
      <c r="F21" s="531">
        <f>SUM(F17:F20)</f>
        <v>60964</v>
      </c>
    </row>
    <row r="22" spans="1:6" ht="32.25" thickTop="1">
      <c r="A22" s="321" t="s">
        <v>74</v>
      </c>
      <c r="B22" s="535"/>
      <c r="C22" s="535"/>
      <c r="D22" s="535"/>
      <c r="E22" s="535"/>
      <c r="F22" s="535"/>
    </row>
    <row r="23" spans="1:6">
      <c r="A23" s="304" t="s">
        <v>75</v>
      </c>
      <c r="B23" s="532"/>
      <c r="C23" s="532"/>
      <c r="D23" s="532"/>
      <c r="E23" s="532"/>
      <c r="F23" s="532"/>
    </row>
    <row r="24" spans="1:6" ht="16.5" thickBot="1">
      <c r="A24" s="304" t="s">
        <v>76</v>
      </c>
      <c r="B24" s="532"/>
      <c r="C24" s="532"/>
      <c r="D24" s="532"/>
      <c r="E24" s="532"/>
      <c r="F24" s="532"/>
    </row>
    <row r="25" spans="1:6" ht="17.25" thickTop="1" thickBot="1">
      <c r="A25" s="358" t="s">
        <v>20</v>
      </c>
      <c r="B25" s="329"/>
      <c r="C25" s="329"/>
      <c r="D25" s="329"/>
      <c r="E25" s="329"/>
      <c r="F25" s="329"/>
    </row>
    <row r="26" spans="1:6" ht="33" thickTop="1" thickBot="1">
      <c r="A26" s="236" t="s">
        <v>111</v>
      </c>
      <c r="B26" s="533">
        <f>B21+B25</f>
        <v>15241</v>
      </c>
      <c r="C26" s="533">
        <f>C21+C25</f>
        <v>15241</v>
      </c>
      <c r="D26" s="533">
        <f>D21+D25</f>
        <v>15241</v>
      </c>
      <c r="E26" s="533">
        <f>E21+E25</f>
        <v>15241</v>
      </c>
      <c r="F26" s="533">
        <f>F21+F25</f>
        <v>60964</v>
      </c>
    </row>
    <row r="27" spans="1:6" ht="17.25" thickTop="1" thickBot="1">
      <c r="A27" s="236" t="s">
        <v>132</v>
      </c>
      <c r="B27" s="533"/>
      <c r="C27" s="533"/>
      <c r="D27" s="533">
        <f>+C27</f>
        <v>0</v>
      </c>
      <c r="E27" s="533">
        <f>+D27</f>
        <v>0</v>
      </c>
      <c r="F27" s="533">
        <f>SUM(B27:D27)</f>
        <v>0</v>
      </c>
    </row>
    <row r="28" spans="1:6" ht="17.25" thickTop="1" thickBot="1">
      <c r="A28" s="174" t="s">
        <v>170</v>
      </c>
      <c r="B28" s="536">
        <f>B26+B27</f>
        <v>15241</v>
      </c>
      <c r="C28" s="536">
        <f>C26+C27</f>
        <v>15241</v>
      </c>
      <c r="D28" s="536">
        <f>D26+D27</f>
        <v>15241</v>
      </c>
      <c r="E28" s="536">
        <f>E26+E27</f>
        <v>15241</v>
      </c>
      <c r="F28" s="536">
        <f>F26+F27</f>
        <v>60964</v>
      </c>
    </row>
    <row r="29" spans="1:6" ht="16.5" thickTop="1"/>
    <row r="84" hidden="1"/>
    <row r="85" hidden="1"/>
    <row r="86" hidden="1"/>
    <row r="87" hidden="1"/>
    <row r="88" hidden="1"/>
    <row r="89" hidden="1"/>
    <row r="90" hidden="1"/>
    <row r="91" hidden="1"/>
    <row r="92" hidden="1"/>
  </sheetData>
  <mergeCells count="2">
    <mergeCell ref="A2:F2"/>
    <mergeCell ref="A3:F3"/>
  </mergeCell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0"/>
  <sheetViews>
    <sheetView view="pageBreakPreview" zoomScale="60" zoomScaleNormal="70" workbookViewId="0">
      <selection activeCell="L22" sqref="L22"/>
    </sheetView>
  </sheetViews>
  <sheetFormatPr defaultRowHeight="15.75"/>
  <cols>
    <col min="1" max="1" width="63.42578125" style="20" customWidth="1"/>
    <col min="2" max="2" width="14.5703125" style="20" customWidth="1"/>
    <col min="3" max="13" width="12.7109375" style="20" customWidth="1"/>
    <col min="14" max="14" width="17.5703125" style="20" customWidth="1"/>
    <col min="16" max="16" width="24" hidden="1" customWidth="1"/>
    <col min="17" max="17" width="22.42578125" hidden="1" customWidth="1"/>
  </cols>
  <sheetData>
    <row r="1" spans="1:18" ht="16.5" thickBot="1">
      <c r="N1" s="450" t="s">
        <v>172</v>
      </c>
    </row>
    <row r="2" spans="1:18" ht="19.5" thickTop="1">
      <c r="A2" s="581" t="s">
        <v>176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</row>
    <row r="3" spans="1:18" ht="18.75" customHeight="1">
      <c r="A3" s="583" t="s">
        <v>218</v>
      </c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</row>
    <row r="4" spans="1:18" ht="16.5" thickBot="1">
      <c r="A4" s="579"/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</row>
    <row r="5" spans="1:18" ht="17.25" thickTop="1" thickBot="1">
      <c r="A5" s="60" t="s">
        <v>19</v>
      </c>
      <c r="B5" s="422" t="s">
        <v>25</v>
      </c>
      <c r="C5" s="423" t="s">
        <v>26</v>
      </c>
      <c r="D5" s="423" t="s">
        <v>27</v>
      </c>
      <c r="E5" s="423" t="s">
        <v>28</v>
      </c>
      <c r="F5" s="423" t="s">
        <v>29</v>
      </c>
      <c r="G5" s="423" t="s">
        <v>30</v>
      </c>
      <c r="H5" s="423" t="s">
        <v>31</v>
      </c>
      <c r="I5" s="423" t="s">
        <v>32</v>
      </c>
      <c r="J5" s="423" t="s">
        <v>33</v>
      </c>
      <c r="K5" s="423" t="s">
        <v>34</v>
      </c>
      <c r="L5" s="423" t="s">
        <v>35</v>
      </c>
      <c r="M5" s="451" t="s">
        <v>36</v>
      </c>
      <c r="N5" s="412" t="s">
        <v>41</v>
      </c>
      <c r="Q5" s="526">
        <v>44926</v>
      </c>
      <c r="R5" s="522"/>
    </row>
    <row r="6" spans="1:18" ht="17.25" thickTop="1" thickBot="1">
      <c r="A6" s="452" t="s">
        <v>181</v>
      </c>
      <c r="B6" s="453">
        <v>135811</v>
      </c>
      <c r="C6" s="454">
        <f t="shared" ref="C6:M6" si="0">B6+B28</f>
        <v>135872</v>
      </c>
      <c r="D6" s="454">
        <f t="shared" si="0"/>
        <v>135933</v>
      </c>
      <c r="E6" s="454">
        <f t="shared" si="0"/>
        <v>135258</v>
      </c>
      <c r="F6" s="454">
        <f t="shared" si="0"/>
        <v>135319</v>
      </c>
      <c r="G6" s="454">
        <f t="shared" si="0"/>
        <v>135382</v>
      </c>
      <c r="H6" s="454">
        <f t="shared" si="0"/>
        <v>135443</v>
      </c>
      <c r="I6" s="454">
        <f t="shared" si="0"/>
        <v>135504</v>
      </c>
      <c r="J6" s="454">
        <f t="shared" si="0"/>
        <v>135567</v>
      </c>
      <c r="K6" s="454">
        <f t="shared" si="0"/>
        <v>135628</v>
      </c>
      <c r="L6" s="454">
        <f t="shared" si="0"/>
        <v>135689</v>
      </c>
      <c r="M6" s="518">
        <f t="shared" si="0"/>
        <v>135749</v>
      </c>
      <c r="N6" s="519"/>
      <c r="P6" s="523">
        <v>129653756</v>
      </c>
      <c r="Q6" s="522" t="s">
        <v>209</v>
      </c>
      <c r="R6" s="522"/>
    </row>
    <row r="7" spans="1:18" ht="17.25" thickTop="1" thickBot="1">
      <c r="A7" s="306" t="s">
        <v>2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P7" s="524">
        <v>2652275</v>
      </c>
      <c r="Q7" s="522" t="s">
        <v>210</v>
      </c>
      <c r="R7" s="522"/>
    </row>
    <row r="8" spans="1:18" ht="16.5" thickTop="1">
      <c r="A8" s="319" t="s">
        <v>71</v>
      </c>
      <c r="B8" s="455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517"/>
      <c r="N8" s="24">
        <f t="shared" ref="N8:N15" si="1">B8+C8+D8+E8+F8+G8+H8+I8+J8+K8+L8+M8</f>
        <v>0</v>
      </c>
      <c r="P8" s="525">
        <f>SUM(P6:P7)</f>
        <v>132306031</v>
      </c>
      <c r="Q8" s="522"/>
      <c r="R8" s="522"/>
    </row>
    <row r="9" spans="1:18">
      <c r="A9" s="516" t="s">
        <v>72</v>
      </c>
      <c r="B9" s="457">
        <v>1270</v>
      </c>
      <c r="C9" s="458">
        <v>1270</v>
      </c>
      <c r="D9" s="458">
        <v>1270</v>
      </c>
      <c r="E9" s="458">
        <v>1270</v>
      </c>
      <c r="F9" s="458">
        <v>1270</v>
      </c>
      <c r="G9" s="458">
        <v>1270</v>
      </c>
      <c r="H9" s="458">
        <v>1270</v>
      </c>
      <c r="I9" s="458">
        <v>1270</v>
      </c>
      <c r="J9" s="458">
        <v>1270</v>
      </c>
      <c r="K9" s="458">
        <v>1270</v>
      </c>
      <c r="L9" s="458">
        <v>1270</v>
      </c>
      <c r="M9" s="459">
        <v>1271</v>
      </c>
      <c r="N9" s="23">
        <f t="shared" si="1"/>
        <v>15241</v>
      </c>
      <c r="P9" s="521"/>
      <c r="Q9" s="521"/>
      <c r="R9" s="521"/>
    </row>
    <row r="10" spans="1:18">
      <c r="A10" s="320" t="s">
        <v>73</v>
      </c>
      <c r="B10" s="457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9"/>
      <c r="N10" s="23">
        <f t="shared" si="1"/>
        <v>0</v>
      </c>
    </row>
    <row r="11" spans="1:18">
      <c r="A11" s="69" t="s">
        <v>73</v>
      </c>
      <c r="B11" s="528"/>
      <c r="C11" s="529"/>
      <c r="D11" s="529"/>
      <c r="E11" s="529"/>
      <c r="F11" s="529"/>
      <c r="G11" s="529"/>
      <c r="H11" s="529"/>
      <c r="I11" s="529"/>
      <c r="J11" s="529"/>
      <c r="K11" s="529"/>
      <c r="L11" s="529"/>
      <c r="M11" s="530"/>
      <c r="N11" s="23">
        <f t="shared" si="1"/>
        <v>0</v>
      </c>
    </row>
    <row r="12" spans="1:18">
      <c r="A12" s="304" t="s">
        <v>74</v>
      </c>
      <c r="B12" s="528"/>
      <c r="C12" s="529"/>
      <c r="D12" s="529"/>
      <c r="E12" s="529"/>
      <c r="F12" s="529"/>
      <c r="G12" s="529"/>
      <c r="H12" s="529"/>
      <c r="I12" s="529"/>
      <c r="J12" s="529"/>
      <c r="K12" s="529"/>
      <c r="L12" s="529"/>
      <c r="M12" s="530"/>
      <c r="N12" s="23">
        <f t="shared" si="1"/>
        <v>0</v>
      </c>
    </row>
    <row r="13" spans="1:18">
      <c r="A13" s="304" t="s">
        <v>75</v>
      </c>
      <c r="B13" s="528"/>
      <c r="C13" s="529"/>
      <c r="D13" s="529"/>
      <c r="E13" s="529"/>
      <c r="F13" s="529"/>
      <c r="G13" s="529"/>
      <c r="H13" s="529"/>
      <c r="I13" s="529"/>
      <c r="J13" s="529"/>
      <c r="K13" s="529"/>
      <c r="L13" s="529"/>
      <c r="M13" s="530"/>
      <c r="N13" s="23">
        <f t="shared" si="1"/>
        <v>0</v>
      </c>
    </row>
    <row r="14" spans="1:18">
      <c r="A14" s="304" t="s">
        <v>76</v>
      </c>
      <c r="B14" s="457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9"/>
      <c r="N14" s="23">
        <f t="shared" si="1"/>
        <v>0</v>
      </c>
    </row>
    <row r="15" spans="1:18" ht="16.5" thickBot="1">
      <c r="A15" s="304" t="s">
        <v>153</v>
      </c>
      <c r="B15" s="457"/>
      <c r="C15" s="458"/>
      <c r="D15" s="458"/>
      <c r="E15" s="458"/>
      <c r="F15" s="458"/>
      <c r="G15" s="458"/>
      <c r="H15" s="458"/>
      <c r="I15" s="458"/>
      <c r="J15" s="458"/>
      <c r="K15" s="458"/>
      <c r="L15" s="458"/>
      <c r="M15" s="459"/>
      <c r="N15" s="23">
        <f t="shared" si="1"/>
        <v>0</v>
      </c>
    </row>
    <row r="16" spans="1:18" ht="16.5" thickBot="1">
      <c r="A16" s="460" t="s">
        <v>14</v>
      </c>
      <c r="B16" s="461">
        <f t="shared" ref="B16:N16" si="2">SUM(B8:B15)</f>
        <v>1270</v>
      </c>
      <c r="C16" s="461">
        <f t="shared" si="2"/>
        <v>1270</v>
      </c>
      <c r="D16" s="461">
        <f t="shared" si="2"/>
        <v>1270</v>
      </c>
      <c r="E16" s="461">
        <f t="shared" si="2"/>
        <v>1270</v>
      </c>
      <c r="F16" s="461">
        <f t="shared" si="2"/>
        <v>1270</v>
      </c>
      <c r="G16" s="461">
        <f t="shared" si="2"/>
        <v>1270</v>
      </c>
      <c r="H16" s="461">
        <f t="shared" si="2"/>
        <v>1270</v>
      </c>
      <c r="I16" s="461">
        <f t="shared" si="2"/>
        <v>1270</v>
      </c>
      <c r="J16" s="461">
        <f t="shared" si="2"/>
        <v>1270</v>
      </c>
      <c r="K16" s="461">
        <f t="shared" si="2"/>
        <v>1270</v>
      </c>
      <c r="L16" s="461">
        <f t="shared" si="2"/>
        <v>1270</v>
      </c>
      <c r="M16" s="462">
        <f t="shared" si="2"/>
        <v>1271</v>
      </c>
      <c r="N16" s="463">
        <f t="shared" si="2"/>
        <v>15241</v>
      </c>
    </row>
    <row r="17" spans="1:16" ht="16.5" thickBot="1">
      <c r="A17" s="464" t="s">
        <v>15</v>
      </c>
      <c r="B17" s="465"/>
      <c r="C17" s="466"/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7"/>
    </row>
    <row r="18" spans="1:16" ht="16.5" thickTop="1">
      <c r="A18" s="321" t="s">
        <v>67</v>
      </c>
      <c r="B18" s="455"/>
      <c r="C18" s="456"/>
      <c r="D18" s="456"/>
      <c r="E18" s="456"/>
      <c r="F18" s="456"/>
      <c r="G18" s="456"/>
      <c r="H18" s="456"/>
      <c r="I18" s="456"/>
      <c r="J18" s="456"/>
      <c r="K18" s="456"/>
      <c r="L18" s="456"/>
      <c r="M18" s="456"/>
      <c r="N18" s="24">
        <f t="shared" ref="N18:N26" si="3">B18+C18+D18+E18+F18+G18+H18+I18+J18+K18+L18+M18</f>
        <v>0</v>
      </c>
    </row>
    <row r="19" spans="1:16">
      <c r="A19" s="304" t="s">
        <v>68</v>
      </c>
      <c r="B19" s="457"/>
      <c r="C19" s="458"/>
      <c r="D19" s="458"/>
      <c r="E19" s="458"/>
      <c r="F19" s="458"/>
      <c r="G19" s="458"/>
      <c r="H19" s="458"/>
      <c r="I19" s="458"/>
      <c r="J19" s="458"/>
      <c r="K19" s="458"/>
      <c r="L19" s="458"/>
      <c r="M19" s="458"/>
      <c r="N19" s="24">
        <f t="shared" si="3"/>
        <v>0</v>
      </c>
    </row>
    <row r="20" spans="1:16">
      <c r="A20" s="304" t="s">
        <v>69</v>
      </c>
      <c r="B20" s="457">
        <v>542</v>
      </c>
      <c r="C20" s="458">
        <v>542</v>
      </c>
      <c r="D20" s="458">
        <v>542</v>
      </c>
      <c r="E20" s="458">
        <v>542</v>
      </c>
      <c r="F20" s="458">
        <v>540</v>
      </c>
      <c r="G20" s="458">
        <v>542</v>
      </c>
      <c r="H20" s="458">
        <v>542</v>
      </c>
      <c r="I20" s="458">
        <v>540</v>
      </c>
      <c r="J20" s="458">
        <v>542</v>
      </c>
      <c r="K20" s="458">
        <v>542</v>
      </c>
      <c r="L20" s="458">
        <v>542</v>
      </c>
      <c r="M20" s="459">
        <v>542</v>
      </c>
      <c r="N20" s="24">
        <f t="shared" si="3"/>
        <v>6500</v>
      </c>
    </row>
    <row r="21" spans="1:16">
      <c r="A21" s="520" t="s">
        <v>70</v>
      </c>
      <c r="B21" s="457">
        <v>667</v>
      </c>
      <c r="C21" s="458">
        <v>667</v>
      </c>
      <c r="D21" s="458">
        <f>667+736</f>
        <v>1403</v>
      </c>
      <c r="E21" s="22">
        <v>667</v>
      </c>
      <c r="F21" s="458">
        <v>667</v>
      </c>
      <c r="G21" s="22">
        <v>667</v>
      </c>
      <c r="H21" s="458">
        <v>667</v>
      </c>
      <c r="I21" s="458">
        <v>667</v>
      </c>
      <c r="J21" s="458">
        <v>667</v>
      </c>
      <c r="K21" s="537">
        <v>667</v>
      </c>
      <c r="L21" s="537">
        <v>668</v>
      </c>
      <c r="M21" s="537">
        <v>667</v>
      </c>
      <c r="N21" s="24">
        <f t="shared" si="3"/>
        <v>8741</v>
      </c>
      <c r="P21" s="449"/>
    </row>
    <row r="22" spans="1:16">
      <c r="A22" s="80" t="s">
        <v>7</v>
      </c>
      <c r="B22" s="528"/>
      <c r="C22" s="529"/>
      <c r="D22" s="529"/>
      <c r="E22" s="529"/>
      <c r="F22" s="529"/>
      <c r="G22" s="529"/>
      <c r="H22" s="529"/>
      <c r="I22" s="529"/>
      <c r="J22" s="529"/>
      <c r="K22" s="529"/>
      <c r="L22" s="529"/>
      <c r="M22" s="530"/>
      <c r="N22" s="24">
        <f t="shared" si="3"/>
        <v>0</v>
      </c>
    </row>
    <row r="23" spans="1:16">
      <c r="A23" s="304" t="s">
        <v>77</v>
      </c>
      <c r="B23" s="528"/>
      <c r="C23" s="529"/>
      <c r="D23" s="529"/>
      <c r="E23" s="529"/>
      <c r="F23" s="529"/>
      <c r="G23" s="529"/>
      <c r="H23" s="529"/>
      <c r="I23" s="529"/>
      <c r="J23" s="529"/>
      <c r="K23" s="529"/>
      <c r="L23" s="529"/>
      <c r="M23" s="530"/>
      <c r="N23" s="24">
        <f t="shared" si="3"/>
        <v>0</v>
      </c>
    </row>
    <row r="24" spans="1:16">
      <c r="A24" s="304" t="s">
        <v>78</v>
      </c>
      <c r="B24" s="528"/>
      <c r="C24" s="529"/>
      <c r="D24" s="529"/>
      <c r="E24" s="529"/>
      <c r="F24" s="529"/>
      <c r="G24" s="529"/>
      <c r="H24" s="529"/>
      <c r="I24" s="529"/>
      <c r="J24" s="529"/>
      <c r="K24" s="529"/>
      <c r="L24" s="529"/>
      <c r="M24" s="530"/>
      <c r="N24" s="24">
        <f t="shared" si="3"/>
        <v>0</v>
      </c>
    </row>
    <row r="25" spans="1:16">
      <c r="A25" s="304" t="s">
        <v>79</v>
      </c>
      <c r="B25" s="457"/>
      <c r="C25" s="458"/>
      <c r="D25" s="458"/>
      <c r="E25" s="458"/>
      <c r="F25" s="458"/>
      <c r="G25" s="458"/>
      <c r="H25" s="458"/>
      <c r="I25" s="458"/>
      <c r="J25" s="458"/>
      <c r="K25" s="458"/>
      <c r="L25" s="458"/>
      <c r="M25" s="459"/>
      <c r="N25" s="24">
        <f t="shared" si="3"/>
        <v>0</v>
      </c>
    </row>
    <row r="26" spans="1:16" ht="16.5" thickBot="1">
      <c r="A26" s="304" t="s">
        <v>154</v>
      </c>
      <c r="B26" s="457"/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9"/>
      <c r="N26" s="24">
        <f t="shared" si="3"/>
        <v>0</v>
      </c>
    </row>
    <row r="27" spans="1:16" ht="16.5" thickBot="1">
      <c r="A27" s="464" t="s">
        <v>58</v>
      </c>
      <c r="B27" s="468">
        <f t="shared" ref="B27:N27" si="4">SUM(B18:B26)</f>
        <v>1209</v>
      </c>
      <c r="C27" s="468">
        <f t="shared" si="4"/>
        <v>1209</v>
      </c>
      <c r="D27" s="468">
        <f t="shared" si="4"/>
        <v>1945</v>
      </c>
      <c r="E27" s="468">
        <f t="shared" si="4"/>
        <v>1209</v>
      </c>
      <c r="F27" s="468">
        <f t="shared" si="4"/>
        <v>1207</v>
      </c>
      <c r="G27" s="468">
        <f t="shared" si="4"/>
        <v>1209</v>
      </c>
      <c r="H27" s="468">
        <f t="shared" si="4"/>
        <v>1209</v>
      </c>
      <c r="I27" s="468">
        <f t="shared" si="4"/>
        <v>1207</v>
      </c>
      <c r="J27" s="468">
        <f t="shared" si="4"/>
        <v>1209</v>
      </c>
      <c r="K27" s="468">
        <f t="shared" si="4"/>
        <v>1209</v>
      </c>
      <c r="L27" s="468">
        <f t="shared" si="4"/>
        <v>1210</v>
      </c>
      <c r="M27" s="469">
        <f t="shared" si="4"/>
        <v>1209</v>
      </c>
      <c r="N27" s="467">
        <f t="shared" si="4"/>
        <v>15241</v>
      </c>
    </row>
    <row r="28" spans="1:16" ht="20.25" thickTop="1" thickBot="1">
      <c r="A28" s="470" t="s">
        <v>182</v>
      </c>
      <c r="B28" s="471">
        <f t="shared" ref="B28:M28" si="5">B16-B27</f>
        <v>61</v>
      </c>
      <c r="C28" s="471">
        <f t="shared" si="5"/>
        <v>61</v>
      </c>
      <c r="D28" s="471">
        <f t="shared" si="5"/>
        <v>-675</v>
      </c>
      <c r="E28" s="471">
        <f t="shared" si="5"/>
        <v>61</v>
      </c>
      <c r="F28" s="471">
        <f t="shared" si="5"/>
        <v>63</v>
      </c>
      <c r="G28" s="471">
        <f t="shared" si="5"/>
        <v>61</v>
      </c>
      <c r="H28" s="471">
        <f t="shared" si="5"/>
        <v>61</v>
      </c>
      <c r="I28" s="471">
        <f t="shared" si="5"/>
        <v>63</v>
      </c>
      <c r="J28" s="471">
        <f t="shared" si="5"/>
        <v>61</v>
      </c>
      <c r="K28" s="471">
        <f t="shared" si="5"/>
        <v>61</v>
      </c>
      <c r="L28" s="471">
        <f t="shared" si="5"/>
        <v>60</v>
      </c>
      <c r="M28" s="471">
        <f t="shared" si="5"/>
        <v>62</v>
      </c>
      <c r="N28" s="471">
        <f>B28+C28+D28+E28+F28+G28+H28+I28+J28+K28+L28+M28</f>
        <v>0</v>
      </c>
    </row>
    <row r="29" spans="1:16" ht="20.25" thickTop="1" thickBot="1">
      <c r="A29" s="470" t="s">
        <v>183</v>
      </c>
      <c r="B29" s="471">
        <f>B6+B28</f>
        <v>135872</v>
      </c>
      <c r="C29" s="471">
        <f t="shared" ref="C29:M29" si="6">B29+C28</f>
        <v>135933</v>
      </c>
      <c r="D29" s="472">
        <f t="shared" si="6"/>
        <v>135258</v>
      </c>
      <c r="E29" s="472">
        <f t="shared" si="6"/>
        <v>135319</v>
      </c>
      <c r="F29" s="472">
        <f t="shared" si="6"/>
        <v>135382</v>
      </c>
      <c r="G29" s="472">
        <f t="shared" si="6"/>
        <v>135443</v>
      </c>
      <c r="H29" s="472">
        <f t="shared" si="6"/>
        <v>135504</v>
      </c>
      <c r="I29" s="472">
        <f t="shared" si="6"/>
        <v>135567</v>
      </c>
      <c r="J29" s="472">
        <f t="shared" si="6"/>
        <v>135628</v>
      </c>
      <c r="K29" s="472">
        <f t="shared" si="6"/>
        <v>135689</v>
      </c>
      <c r="L29" s="472">
        <f t="shared" si="6"/>
        <v>135749</v>
      </c>
      <c r="M29" s="471">
        <f t="shared" si="6"/>
        <v>135811</v>
      </c>
      <c r="N29" s="471"/>
    </row>
    <row r="30" spans="1:16" ht="16.5" thickTop="1"/>
  </sheetData>
  <mergeCells count="3">
    <mergeCell ref="A4:N4"/>
    <mergeCell ref="A2:N2"/>
    <mergeCell ref="A3:N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1"/>
  <sheetViews>
    <sheetView zoomScaleNormal="100" workbookViewId="0">
      <selection activeCell="E21" sqref="E21"/>
    </sheetView>
  </sheetViews>
  <sheetFormatPr defaultRowHeight="12.75"/>
  <cols>
    <col min="1" max="1" width="5.85546875" style="473" customWidth="1"/>
    <col min="2" max="2" width="32.28515625" style="474" customWidth="1"/>
    <col min="3" max="8" width="11" style="474" customWidth="1"/>
    <col min="9" max="9" width="14.140625" style="474" customWidth="1"/>
  </cols>
  <sheetData>
    <row r="1" spans="1:9" ht="13.5" thickBot="1">
      <c r="I1" s="475" t="s">
        <v>205</v>
      </c>
    </row>
    <row r="2" spans="1:9" ht="16.5" customHeight="1" thickTop="1">
      <c r="A2" s="585" t="s">
        <v>176</v>
      </c>
      <c r="B2" s="586"/>
      <c r="C2" s="586"/>
      <c r="D2" s="586"/>
      <c r="E2" s="586"/>
      <c r="F2" s="586"/>
      <c r="G2" s="586"/>
      <c r="H2" s="586"/>
      <c r="I2" s="587"/>
    </row>
    <row r="3" spans="1:9" ht="15.75" customHeight="1">
      <c r="A3" s="588" t="s">
        <v>184</v>
      </c>
      <c r="B3" s="589"/>
      <c r="C3" s="589"/>
      <c r="D3" s="589"/>
      <c r="E3" s="589"/>
      <c r="F3" s="589"/>
      <c r="G3" s="589"/>
      <c r="H3" s="589"/>
      <c r="I3" s="590"/>
    </row>
    <row r="4" spans="1:9" ht="15.75" customHeight="1">
      <c r="A4" s="588" t="s">
        <v>185</v>
      </c>
      <c r="B4" s="589"/>
      <c r="C4" s="589"/>
      <c r="D4" s="589"/>
      <c r="E4" s="589"/>
      <c r="F4" s="589"/>
      <c r="G4" s="589"/>
      <c r="H4" s="589"/>
      <c r="I4" s="590"/>
    </row>
    <row r="5" spans="1:9" ht="14.25" thickBot="1">
      <c r="A5" s="591" t="s">
        <v>213</v>
      </c>
      <c r="B5" s="592"/>
      <c r="C5" s="592"/>
      <c r="D5" s="592"/>
      <c r="E5" s="592"/>
      <c r="F5" s="592"/>
      <c r="G5" s="592"/>
      <c r="H5" s="592"/>
      <c r="I5" s="593"/>
    </row>
    <row r="6" spans="1:9" ht="16.5" customHeight="1" thickTop="1">
      <c r="A6" s="594" t="s">
        <v>186</v>
      </c>
      <c r="B6" s="596" t="s">
        <v>187</v>
      </c>
      <c r="C6" s="598" t="s">
        <v>188</v>
      </c>
      <c r="D6" s="598" t="s">
        <v>219</v>
      </c>
      <c r="E6" s="600" t="s">
        <v>189</v>
      </c>
      <c r="F6" s="601"/>
      <c r="G6" s="601"/>
      <c r="H6" s="602"/>
      <c r="I6" s="596" t="s">
        <v>41</v>
      </c>
    </row>
    <row r="7" spans="1:9" ht="43.5" customHeight="1" thickBot="1">
      <c r="A7" s="595"/>
      <c r="B7" s="597"/>
      <c r="C7" s="597"/>
      <c r="D7" s="599"/>
      <c r="E7" s="488">
        <v>2025</v>
      </c>
      <c r="F7" s="488">
        <v>2026</v>
      </c>
      <c r="G7" s="488">
        <v>2027</v>
      </c>
      <c r="H7" s="489" t="s">
        <v>220</v>
      </c>
      <c r="I7" s="597"/>
    </row>
    <row r="8" spans="1:9" ht="13.5" thickBot="1">
      <c r="A8" s="490">
        <v>1</v>
      </c>
      <c r="B8" s="491">
        <v>2</v>
      </c>
      <c r="C8" s="492">
        <v>3</v>
      </c>
      <c r="D8" s="491">
        <v>4</v>
      </c>
      <c r="E8" s="490">
        <v>5</v>
      </c>
      <c r="F8" s="492">
        <v>6</v>
      </c>
      <c r="G8" s="492">
        <v>7</v>
      </c>
      <c r="H8" s="493">
        <v>8</v>
      </c>
      <c r="I8" s="494" t="s">
        <v>190</v>
      </c>
    </row>
    <row r="9" spans="1:9" ht="24.75" thickBot="1">
      <c r="A9" s="484">
        <v>1</v>
      </c>
      <c r="B9" s="487" t="s">
        <v>191</v>
      </c>
      <c r="C9" s="495"/>
      <c r="D9" s="496"/>
      <c r="E9" s="497"/>
      <c r="F9" s="498"/>
      <c r="G9" s="498"/>
      <c r="H9" s="499"/>
      <c r="I9" s="496"/>
    </row>
    <row r="10" spans="1:9">
      <c r="A10" s="476">
        <v>2</v>
      </c>
      <c r="B10" s="477" t="s">
        <v>192</v>
      </c>
      <c r="C10" s="478"/>
      <c r="D10" s="479"/>
      <c r="E10" s="500"/>
      <c r="F10" s="501"/>
      <c r="G10" s="501"/>
      <c r="H10" s="502"/>
      <c r="I10" s="503"/>
    </row>
    <row r="11" spans="1:9">
      <c r="A11" s="476">
        <v>3</v>
      </c>
      <c r="B11" s="477" t="s">
        <v>193</v>
      </c>
      <c r="C11" s="478"/>
      <c r="D11" s="479"/>
      <c r="E11" s="500"/>
      <c r="F11" s="501"/>
      <c r="G11" s="501"/>
      <c r="H11" s="502"/>
      <c r="I11" s="503"/>
    </row>
    <row r="12" spans="1:9" ht="58.5" customHeight="1" thickBot="1">
      <c r="A12" s="480">
        <v>4</v>
      </c>
      <c r="B12" s="481" t="s">
        <v>194</v>
      </c>
      <c r="C12" s="482"/>
      <c r="D12" s="483"/>
      <c r="E12" s="504"/>
      <c r="F12" s="505"/>
      <c r="G12" s="505"/>
      <c r="H12" s="506"/>
      <c r="I12" s="507"/>
    </row>
    <row r="13" spans="1:9" ht="37.5" customHeight="1" thickBot="1">
      <c r="A13" s="484">
        <v>5</v>
      </c>
      <c r="B13" s="485" t="s">
        <v>195</v>
      </c>
      <c r="C13" s="495"/>
      <c r="D13" s="496"/>
      <c r="E13" s="496"/>
      <c r="F13" s="496"/>
      <c r="G13" s="496"/>
      <c r="H13" s="496"/>
      <c r="I13" s="496"/>
    </row>
    <row r="14" spans="1:9">
      <c r="A14" s="476">
        <v>6</v>
      </c>
      <c r="B14" s="477" t="s">
        <v>196</v>
      </c>
      <c r="C14" s="478"/>
      <c r="D14" s="479"/>
      <c r="E14" s="500"/>
      <c r="F14" s="501"/>
      <c r="G14" s="501"/>
      <c r="H14" s="502"/>
      <c r="I14" s="503"/>
    </row>
    <row r="15" spans="1:9">
      <c r="A15" s="476">
        <v>7</v>
      </c>
      <c r="B15" s="477" t="s">
        <v>197</v>
      </c>
      <c r="C15" s="478"/>
      <c r="D15" s="479"/>
      <c r="E15" s="500"/>
      <c r="F15" s="501"/>
      <c r="G15" s="501"/>
      <c r="H15" s="502"/>
      <c r="I15" s="503"/>
    </row>
    <row r="16" spans="1:9" ht="13.5" thickBot="1">
      <c r="A16" s="480">
        <v>8</v>
      </c>
      <c r="B16" s="481" t="s">
        <v>198</v>
      </c>
      <c r="C16" s="486"/>
      <c r="D16" s="483"/>
      <c r="E16" s="508"/>
      <c r="F16" s="509"/>
      <c r="G16" s="509"/>
      <c r="H16" s="510"/>
      <c r="I16" s="503"/>
    </row>
    <row r="17" spans="1:9" ht="13.5" thickBot="1">
      <c r="A17" s="484">
        <v>9</v>
      </c>
      <c r="B17" s="485" t="s">
        <v>199</v>
      </c>
      <c r="C17" s="495"/>
      <c r="D17" s="496"/>
      <c r="E17" s="497"/>
      <c r="F17" s="498"/>
      <c r="G17" s="498"/>
      <c r="H17" s="499"/>
      <c r="I17" s="496"/>
    </row>
    <row r="18" spans="1:9" ht="13.5" thickBot="1">
      <c r="A18" s="476">
        <v>10</v>
      </c>
      <c r="B18" s="477" t="s">
        <v>200</v>
      </c>
      <c r="C18" s="478"/>
      <c r="D18" s="479"/>
      <c r="E18" s="500"/>
      <c r="F18" s="501"/>
      <c r="G18" s="501"/>
      <c r="H18" s="502"/>
      <c r="I18" s="503"/>
    </row>
    <row r="19" spans="1:9" ht="13.5" thickBot="1">
      <c r="A19" s="484">
        <v>11</v>
      </c>
      <c r="B19" s="485" t="s">
        <v>201</v>
      </c>
      <c r="C19" s="495"/>
      <c r="D19" s="496"/>
      <c r="E19" s="497"/>
      <c r="F19" s="498"/>
      <c r="G19" s="498"/>
      <c r="H19" s="499"/>
      <c r="I19" s="496"/>
    </row>
    <row r="20" spans="1:9" ht="13.5" thickBot="1">
      <c r="A20" s="476">
        <v>13</v>
      </c>
      <c r="B20" s="477"/>
      <c r="C20" s="478"/>
      <c r="D20" s="479"/>
      <c r="E20" s="500"/>
      <c r="F20" s="501"/>
      <c r="G20" s="501"/>
      <c r="H20" s="502"/>
      <c r="I20" s="503"/>
    </row>
    <row r="21" spans="1:9" ht="13.5" thickBot="1">
      <c r="A21" s="484">
        <v>14</v>
      </c>
      <c r="B21" s="487" t="s">
        <v>202</v>
      </c>
      <c r="C21" s="511"/>
      <c r="D21" s="496"/>
      <c r="E21" s="497"/>
      <c r="F21" s="498"/>
      <c r="G21" s="498"/>
      <c r="H21" s="499"/>
      <c r="I21" s="496"/>
    </row>
  </sheetData>
  <mergeCells count="10">
    <mergeCell ref="A2:I2"/>
    <mergeCell ref="A3:I3"/>
    <mergeCell ref="A4:I4"/>
    <mergeCell ref="A5:I5"/>
    <mergeCell ref="A6:A7"/>
    <mergeCell ref="B6:B7"/>
    <mergeCell ref="C6:C7"/>
    <mergeCell ref="D6:D7"/>
    <mergeCell ref="E6:H6"/>
    <mergeCell ref="I6:I7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3</vt:i4>
      </vt:variant>
    </vt:vector>
  </HeadingPairs>
  <TitlesOfParts>
    <vt:vector size="10" baseType="lpstr">
      <vt:lpstr>I. mérleg  </vt:lpstr>
      <vt:lpstr>I.A.mérleg </vt:lpstr>
      <vt:lpstr>1.Cikói Társ.bevét-kiad</vt:lpstr>
      <vt:lpstr>2. Előir.felh. </vt:lpstr>
      <vt:lpstr>3.Középtávú terv</vt:lpstr>
      <vt:lpstr>4.likviditási terv</vt:lpstr>
      <vt:lpstr>5. Áthúzódó</vt:lpstr>
      <vt:lpstr>'1.Cikói Társ.bevét-kiad'!Nyomtatási_terület</vt:lpstr>
      <vt:lpstr>'2. Előir.felh. '!Nyomtatási_terület</vt:lpstr>
      <vt:lpstr>'4.likviditási terv'!Nyomtatási_terület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 József</dc:creator>
  <cp:lastModifiedBy>Szász-Kovács Edit</cp:lastModifiedBy>
  <cp:lastPrinted>2025-02-05T14:46:14Z</cp:lastPrinted>
  <dcterms:created xsi:type="dcterms:W3CDTF">2008-11-20T08:34:03Z</dcterms:created>
  <dcterms:modified xsi:type="dcterms:W3CDTF">2025-02-06T08:14:51Z</dcterms:modified>
</cp:coreProperties>
</file>